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875" windowHeight="1455" activeTab="0"/>
  </bookViews>
  <sheets>
    <sheet name="第Ⅲ章" sheetId="1" r:id="rId1"/>
    <sheet name="Ⅲ-1" sheetId="2" r:id="rId2"/>
    <sheet name="Ⅲ-2～3" sheetId="3" r:id="rId3"/>
    <sheet name="Ⅲ-4～5" sheetId="4" r:id="rId4"/>
    <sheet name="Ⅲ６" sheetId="5" r:id="rId5"/>
  </sheets>
  <definedNames>
    <definedName name="_xlnm.Print_Area" localSheetId="1">'Ⅲ-1'!$A$1:$K$130</definedName>
    <definedName name="_xlnm.Print_Area" localSheetId="2">'Ⅲ-2～3'!$A$1:$L$49</definedName>
    <definedName name="_xlnm.Print_Area" localSheetId="3">'Ⅲ-4～5'!$A$1:$I$55</definedName>
  </definedNames>
  <calcPr fullCalcOnLoad="1"/>
</workbook>
</file>

<file path=xl/sharedStrings.xml><?xml version="1.0" encoding="utf-8"?>
<sst xmlns="http://schemas.openxmlformats.org/spreadsheetml/2006/main" count="352" uniqueCount="125">
  <si>
    <t>1.産業分類別事業所数・従業者数の推移</t>
  </si>
  <si>
    <t>事業所数</t>
  </si>
  <si>
    <t>従業者数</t>
  </si>
  <si>
    <t>資料：事業所・企業統計調査</t>
  </si>
  <si>
    <t>市　　別</t>
  </si>
  <si>
    <t>産業分類</t>
  </si>
  <si>
    <t>平成３年</t>
  </si>
  <si>
    <t>平成８年</t>
  </si>
  <si>
    <t>平成１３年</t>
  </si>
  <si>
    <t>人</t>
  </si>
  <si>
    <t>総   　　　数</t>
  </si>
  <si>
    <t>農林漁業</t>
  </si>
  <si>
    <t>鉱　業</t>
  </si>
  <si>
    <t>建設業</t>
  </si>
  <si>
    <t>製造業</t>
  </si>
  <si>
    <t>運輸・通信業</t>
  </si>
  <si>
    <t>金融・保険業</t>
  </si>
  <si>
    <t>不動産業</t>
  </si>
  <si>
    <t>サービス業</t>
  </si>
  <si>
    <r>
      <t>公務</t>
    </r>
    <r>
      <rPr>
        <sz val="8"/>
        <rFont val="ＭＳ ゴシック"/>
        <family val="3"/>
      </rPr>
      <t>（他に分類されないもの）</t>
    </r>
  </si>
  <si>
    <t>産業大分類</t>
  </si>
  <si>
    <t>県　　　　　計</t>
  </si>
  <si>
    <t>市　　　　計</t>
  </si>
  <si>
    <t>前　橋　市</t>
  </si>
  <si>
    <t>高　崎　市</t>
  </si>
  <si>
    <t>桐　生　市</t>
  </si>
  <si>
    <t>太　田　市</t>
  </si>
  <si>
    <t>沼　田　市</t>
  </si>
  <si>
    <t>館　林　市</t>
  </si>
  <si>
    <t>渋　川　市</t>
  </si>
  <si>
    <t>富　岡　市</t>
  </si>
  <si>
    <t>安　中　市</t>
  </si>
  <si>
    <t>第Ⅲ章　事業所</t>
  </si>
  <si>
    <t>平成８年</t>
  </si>
  <si>
    <t>平成１３年</t>
  </si>
  <si>
    <t>第一次産業</t>
  </si>
  <si>
    <t>第二次産業</t>
  </si>
  <si>
    <t>第三次産業</t>
  </si>
  <si>
    <t>卸売・小売業、飲食店</t>
  </si>
  <si>
    <t>事業所数</t>
  </si>
  <si>
    <t>卸売・小売業・飲食店</t>
  </si>
  <si>
    <t>サービス業</t>
  </si>
  <si>
    <t>建設業</t>
  </si>
  <si>
    <t>平成８年</t>
  </si>
  <si>
    <t>平成13年</t>
  </si>
  <si>
    <t>５．主な産業別従業者数の推移</t>
  </si>
  <si>
    <t>伊勢崎　市</t>
  </si>
  <si>
    <t>注：平成３年は７月１日、平成８年、１３年は１０月１日現在である。</t>
  </si>
  <si>
    <t>藤岡市</t>
  </si>
  <si>
    <t>鬼石町</t>
  </si>
  <si>
    <t>電気・ガス・熱供給・水道業</t>
  </si>
  <si>
    <t>平成１６年</t>
  </si>
  <si>
    <t>情報通信業</t>
  </si>
  <si>
    <t>運輸業</t>
  </si>
  <si>
    <t>卸売・小売業</t>
  </si>
  <si>
    <t>飲食店・宿泊業</t>
  </si>
  <si>
    <t>医療・福祉</t>
  </si>
  <si>
    <t>教育・学習支援業</t>
  </si>
  <si>
    <t>複合サービス事業</t>
  </si>
  <si>
    <t>サービス業（他に分類されないもの）</t>
  </si>
  <si>
    <t>平成１６年</t>
  </si>
  <si>
    <t>事業所数</t>
  </si>
  <si>
    <t>従業者数</t>
  </si>
  <si>
    <t>従業者数</t>
  </si>
  <si>
    <t>情報通信業</t>
  </si>
  <si>
    <t>複合サービス事業</t>
  </si>
  <si>
    <t>ｻｰﾋﾞｽ業（他に分類されないもの）</t>
  </si>
  <si>
    <t>事業所数</t>
  </si>
  <si>
    <t>個人業主</t>
  </si>
  <si>
    <t>無給の家族従業者</t>
  </si>
  <si>
    <t>常用雇用者</t>
  </si>
  <si>
    <t>臨時雇用者</t>
  </si>
  <si>
    <t>雇用者</t>
  </si>
  <si>
    <t>総　数</t>
  </si>
  <si>
    <t>平成16年</t>
  </si>
  <si>
    <t>藤　岡　市</t>
  </si>
  <si>
    <t>藤岡市</t>
  </si>
  <si>
    <t>平成１８年</t>
  </si>
  <si>
    <t>電気・ｶﾞｽ・熱供給・水道業</t>
  </si>
  <si>
    <t>公務（他に分類されないもの）</t>
  </si>
  <si>
    <t>みどり  市</t>
  </si>
  <si>
    <t>平成１８年１０月１日現在</t>
  </si>
  <si>
    <t>-</t>
  </si>
  <si>
    <t>総　　　　　数</t>
  </si>
  <si>
    <t>-</t>
  </si>
  <si>
    <t>派遣・下請従業者のみ事業所数</t>
  </si>
  <si>
    <t xml:space="preserve">      平成１８年１０月１日現在</t>
  </si>
  <si>
    <t>2. 産業別民営事業所数、従業上の地位（６区分）、派遣・下請従業者のみ事業所数</t>
  </si>
  <si>
    <t>３. １２市の産業別民営事業所数、従業上の地位（６区分）、派遣・下請従業者のみ事業所数</t>
  </si>
  <si>
    <t>平成１８年</t>
  </si>
  <si>
    <t>平成1８年</t>
  </si>
  <si>
    <t>鬼石町</t>
  </si>
  <si>
    <t>藤岡市</t>
  </si>
  <si>
    <t>なし</t>
  </si>
  <si>
    <t>全体</t>
  </si>
  <si>
    <t>藤岡市</t>
  </si>
  <si>
    <t>合計</t>
  </si>
  <si>
    <t>合計</t>
  </si>
  <si>
    <t xml:space="preserve">         資料：事業所・企業統計調査</t>
  </si>
  <si>
    <t>卸売・小売業・飲食店</t>
  </si>
  <si>
    <t>平成18年</t>
  </si>
  <si>
    <r>
      <t xml:space="preserve">注：平成１６年は６月１日（簡易調査）、平成１８年は１０月１日現在である。    </t>
    </r>
    <r>
      <rPr>
        <sz val="12"/>
        <rFont val="ＭＳ ゴシック"/>
        <family val="3"/>
      </rPr>
      <t xml:space="preserve"> 資料：事業所・企業統計調査</t>
    </r>
    <r>
      <rPr>
        <sz val="8"/>
        <rFont val="ＭＳ ゴシック"/>
        <family val="3"/>
      </rPr>
      <t xml:space="preserve">  </t>
    </r>
  </si>
  <si>
    <t>---</t>
  </si>
  <si>
    <t>---</t>
  </si>
  <si>
    <t xml:space="preserve">     ---</t>
  </si>
  <si>
    <t>４．主な産業別事業所数の推移</t>
  </si>
  <si>
    <t>６．中小企業資金融資状況</t>
  </si>
  <si>
    <t>　　　　制度名        　　</t>
  </si>
  <si>
    <t>件数</t>
  </si>
  <si>
    <t>金額</t>
  </si>
  <si>
    <t>件</t>
  </si>
  <si>
    <t>千円</t>
  </si>
  <si>
    <t>小  口  資 金</t>
  </si>
  <si>
    <t>特別小口資金</t>
  </si>
  <si>
    <t xml:space="preserve"> 経営安定特別資金</t>
  </si>
  <si>
    <t>設備近代化資金</t>
  </si>
  <si>
    <t>季  節  資  金</t>
  </si>
  <si>
    <t>平成１９年度</t>
  </si>
  <si>
    <t>平成２０年度</t>
  </si>
  <si>
    <t>平成２１年度</t>
  </si>
  <si>
    <t>平成２２年度</t>
  </si>
  <si>
    <t>　　　資料：商工観光課</t>
  </si>
  <si>
    <t>　　　※経営安定特別資金は平成２１年４月１日より施行</t>
  </si>
  <si>
    <t>平成２３年度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</si>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</sst>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26"/>
      <name val="ＭＳ Ｐゴシック"/>
      <family val="3"/>
    </font>
    <font>
      <sz val="11"/>
      <name val="ＭＳ Ｐ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4"/>
      <name val="ＭＳ Ｐ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5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ゴシック"/>
      <family val="3"/>
    </font>
    <font>
      <sz val="7.35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indexed="8"/>
      <name val="明朝"/>
      <family val="1"/>
    </font>
    <font>
      <sz val="10.1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明朝"/>
      <family val="3"/>
    </font>
    <font>
      <sz val="14"/>
      <color indexed="8"/>
      <name val="ＭＳ Ｐゴシック"/>
      <family val="3"/>
    </font>
    <font>
      <sz val="13.5"/>
      <color indexed="8"/>
      <name val="ＭＳ Ｐゴシック"/>
      <family val="3"/>
    </font>
    <font>
      <sz val="11.7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6" fillId="4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0" fontId="2" fillId="0" borderId="0" xfId="61">
      <alignment/>
      <protection/>
    </xf>
    <xf numFmtId="0" fontId="4" fillId="0" borderId="0" xfId="61" applyFont="1" applyBorder="1">
      <alignment/>
      <protection/>
    </xf>
    <xf numFmtId="0" fontId="2" fillId="0" borderId="0" xfId="61" applyBorder="1">
      <alignment/>
      <protection/>
    </xf>
    <xf numFmtId="0" fontId="4" fillId="4" borderId="10" xfId="61" applyFont="1" applyFill="1" applyBorder="1" applyAlignment="1">
      <alignment horizontal="center" vertical="center"/>
      <protection/>
    </xf>
    <xf numFmtId="0" fontId="4" fillId="22" borderId="11" xfId="61" applyFont="1" applyFill="1" applyBorder="1">
      <alignment/>
      <protection/>
    </xf>
    <xf numFmtId="38" fontId="4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0" fontId="5" fillId="0" borderId="0" xfId="61" applyFont="1" applyAlignment="1">
      <alignment horizontal="left"/>
      <protection/>
    </xf>
    <xf numFmtId="0" fontId="5" fillId="0" borderId="0" xfId="61" applyFont="1" applyAlignment="1" quotePrefix="1">
      <alignment horizontal="left"/>
      <protection/>
    </xf>
    <xf numFmtId="38" fontId="4" fillId="0" borderId="12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22" borderId="12" xfId="61" applyFont="1" applyFill="1" applyBorder="1" applyAlignment="1">
      <alignment horizontal="center" vertical="center"/>
      <protection/>
    </xf>
    <xf numFmtId="38" fontId="2" fillId="0" borderId="0" xfId="61" applyNumberFormat="1">
      <alignment/>
      <protection/>
    </xf>
    <xf numFmtId="0" fontId="2" fillId="0" borderId="0" xfId="61" applyFont="1">
      <alignment/>
      <protection/>
    </xf>
    <xf numFmtId="0" fontId="2" fillId="0" borderId="0" xfId="61" applyFont="1" applyFill="1">
      <alignment/>
      <protection/>
    </xf>
    <xf numFmtId="0" fontId="4" fillId="0" borderId="0" xfId="61" applyFont="1" applyFill="1">
      <alignment/>
      <protection/>
    </xf>
    <xf numFmtId="0" fontId="4" fillId="0" borderId="0" xfId="61" applyFont="1" applyFill="1" applyBorder="1">
      <alignment/>
      <protection/>
    </xf>
    <xf numFmtId="38" fontId="4" fillId="0" borderId="0" xfId="49" applyFont="1" applyFill="1" applyBorder="1" applyAlignment="1">
      <alignment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8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8" fontId="2" fillId="0" borderId="0" xfId="61" applyNumberFormat="1" applyFill="1">
      <alignment/>
      <protection/>
    </xf>
    <xf numFmtId="0" fontId="5" fillId="0" borderId="15" xfId="61" applyFont="1" applyBorder="1" applyAlignment="1">
      <alignment horizontal="right"/>
      <protection/>
    </xf>
    <xf numFmtId="0" fontId="5" fillId="0" borderId="16" xfId="61" applyFont="1" applyBorder="1" applyAlignment="1">
      <alignment horizontal="right"/>
      <protection/>
    </xf>
    <xf numFmtId="38" fontId="4" fillId="0" borderId="11" xfId="49" applyFont="1" applyBorder="1" applyAlignment="1">
      <alignment vertical="center"/>
    </xf>
    <xf numFmtId="38" fontId="4" fillId="0" borderId="11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0" fontId="4" fillId="0" borderId="0" xfId="61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4" fillId="22" borderId="0" xfId="61" applyFont="1" applyFill="1" applyBorder="1">
      <alignment/>
      <protection/>
    </xf>
    <xf numFmtId="0" fontId="4" fillId="22" borderId="17" xfId="61" applyFont="1" applyFill="1" applyBorder="1">
      <alignment/>
      <protection/>
    </xf>
    <xf numFmtId="0" fontId="4" fillId="22" borderId="18" xfId="61" applyFont="1" applyFill="1" applyBorder="1" applyAlignment="1">
      <alignment horizontal="center" vertical="center"/>
      <protection/>
    </xf>
    <xf numFmtId="0" fontId="4" fillId="22" borderId="19" xfId="61" applyFont="1" applyFill="1" applyBorder="1" applyAlignment="1">
      <alignment horizontal="center" vertical="center"/>
      <protection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0" fontId="5" fillId="0" borderId="0" xfId="61" applyFont="1" applyFill="1" applyBorder="1" applyAlignment="1">
      <alignment horizontal="right"/>
      <protection/>
    </xf>
    <xf numFmtId="0" fontId="2" fillId="0" borderId="25" xfId="61" applyBorder="1" applyAlignment="1">
      <alignment horizontal="center"/>
      <protection/>
    </xf>
    <xf numFmtId="0" fontId="12" fillId="0" borderId="0" xfId="61" applyFont="1" applyBorder="1">
      <alignment/>
      <protection/>
    </xf>
    <xf numFmtId="0" fontId="12" fillId="0" borderId="0" xfId="61" applyFont="1">
      <alignment/>
      <protection/>
    </xf>
    <xf numFmtId="0" fontId="12" fillId="0" borderId="0" xfId="0" applyFont="1" applyAlignment="1">
      <alignment vertical="center"/>
    </xf>
    <xf numFmtId="38" fontId="9" fillId="0" borderId="11" xfId="49" applyFont="1" applyBorder="1" applyAlignment="1">
      <alignment horizontal="right" vertical="center"/>
    </xf>
    <xf numFmtId="38" fontId="9" fillId="0" borderId="0" xfId="49" applyFont="1" applyBorder="1" applyAlignment="1">
      <alignment horizontal="right" vertical="center"/>
    </xf>
    <xf numFmtId="38" fontId="9" fillId="0" borderId="12" xfId="49" applyFont="1" applyBorder="1" applyAlignment="1">
      <alignment horizontal="right" vertical="center"/>
    </xf>
    <xf numFmtId="38" fontId="2" fillId="0" borderId="0" xfId="49" applyFont="1" applyAlignment="1">
      <alignment/>
    </xf>
    <xf numFmtId="0" fontId="2" fillId="4" borderId="26" xfId="61" applyFill="1" applyBorder="1">
      <alignment/>
      <protection/>
    </xf>
    <xf numFmtId="0" fontId="2" fillId="4" borderId="27" xfId="61" applyFill="1" applyBorder="1">
      <alignment/>
      <protection/>
    </xf>
    <xf numFmtId="0" fontId="2" fillId="22" borderId="26" xfId="61" applyFill="1" applyBorder="1">
      <alignment/>
      <protection/>
    </xf>
    <xf numFmtId="0" fontId="4" fillId="22" borderId="21" xfId="61" applyFont="1" applyFill="1" applyBorder="1" applyAlignment="1">
      <alignment horizontal="center" vertical="center"/>
      <protection/>
    </xf>
    <xf numFmtId="38" fontId="4" fillId="22" borderId="11" xfId="49" applyFont="1" applyFill="1" applyBorder="1" applyAlignment="1">
      <alignment horizontal="center" vertical="center"/>
    </xf>
    <xf numFmtId="38" fontId="4" fillId="22" borderId="12" xfId="49" applyFont="1" applyFill="1" applyBorder="1" applyAlignment="1">
      <alignment horizontal="center" vertical="center"/>
    </xf>
    <xf numFmtId="38" fontId="4" fillId="0" borderId="28" xfId="49" applyFont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38" fontId="4" fillId="0" borderId="11" xfId="49" applyFont="1" applyBorder="1" applyAlignment="1">
      <alignment horizontal="right"/>
    </xf>
    <xf numFmtId="38" fontId="12" fillId="0" borderId="0" xfId="49" applyFont="1" applyAlignment="1">
      <alignment/>
    </xf>
    <xf numFmtId="38" fontId="12" fillId="0" borderId="13" xfId="49" applyFont="1" applyBorder="1" applyAlignment="1">
      <alignment/>
    </xf>
    <xf numFmtId="38" fontId="4" fillId="0" borderId="13" xfId="49" applyFont="1" applyBorder="1" applyAlignment="1">
      <alignment/>
    </xf>
    <xf numFmtId="38" fontId="4" fillId="0" borderId="0" xfId="49" applyFont="1" applyBorder="1" applyAlignment="1">
      <alignment/>
    </xf>
    <xf numFmtId="38" fontId="2" fillId="0" borderId="0" xfId="49" applyFont="1" applyBorder="1" applyAlignment="1">
      <alignment/>
    </xf>
    <xf numFmtId="38" fontId="6" fillId="4" borderId="27" xfId="49" applyFont="1" applyFill="1" applyBorder="1" applyAlignment="1">
      <alignment horizontal="center" vertical="center" wrapText="1"/>
    </xf>
    <xf numFmtId="38" fontId="6" fillId="4" borderId="14" xfId="49" applyFont="1" applyFill="1" applyBorder="1" applyAlignment="1">
      <alignment horizontal="center" vertical="center" wrapText="1"/>
    </xf>
    <xf numFmtId="38" fontId="4" fillId="22" borderId="16" xfId="49" applyFont="1" applyFill="1" applyBorder="1" applyAlignment="1">
      <alignment/>
    </xf>
    <xf numFmtId="38" fontId="5" fillId="0" borderId="15" xfId="49" applyFont="1" applyBorder="1" applyAlignment="1">
      <alignment horizontal="right"/>
    </xf>
    <xf numFmtId="38" fontId="5" fillId="0" borderId="25" xfId="49" applyFont="1" applyBorder="1" applyAlignment="1">
      <alignment horizontal="right"/>
    </xf>
    <xf numFmtId="38" fontId="5" fillId="0" borderId="16" xfId="49" applyFont="1" applyBorder="1" applyAlignment="1">
      <alignment horizontal="right"/>
    </xf>
    <xf numFmtId="38" fontId="5" fillId="0" borderId="0" xfId="49" applyFont="1" applyBorder="1" applyAlignment="1">
      <alignment horizontal="right"/>
    </xf>
    <xf numFmtId="38" fontId="4" fillId="0" borderId="0" xfId="49" applyFont="1" applyAlignment="1">
      <alignment/>
    </xf>
    <xf numFmtId="38" fontId="6" fillId="0" borderId="0" xfId="49" applyFont="1" applyFill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22" borderId="11" xfId="49" applyFont="1" applyFill="1" applyBorder="1" applyAlignment="1">
      <alignment/>
    </xf>
    <xf numFmtId="38" fontId="4" fillId="22" borderId="12" xfId="49" applyFont="1" applyFill="1" applyBorder="1" applyAlignment="1">
      <alignment/>
    </xf>
    <xf numFmtId="38" fontId="9" fillId="22" borderId="12" xfId="49" applyFont="1" applyFill="1" applyBorder="1" applyAlignment="1">
      <alignment horizontal="center" vertical="center"/>
    </xf>
    <xf numFmtId="38" fontId="4" fillId="22" borderId="28" xfId="49" applyFont="1" applyFill="1" applyBorder="1" applyAlignment="1">
      <alignment horizontal="center" vertical="center"/>
    </xf>
    <xf numFmtId="38" fontId="4" fillId="22" borderId="14" xfId="49" applyFont="1" applyFill="1" applyBorder="1" applyAlignment="1">
      <alignment horizontal="center" vertical="center"/>
    </xf>
    <xf numFmtId="38" fontId="4" fillId="0" borderId="0" xfId="49" applyFont="1" applyFill="1" applyAlignment="1">
      <alignment/>
    </xf>
    <xf numFmtId="38" fontId="4" fillId="0" borderId="0" xfId="49" applyFont="1" applyFill="1" applyBorder="1" applyAlignment="1">
      <alignment horizontal="center"/>
    </xf>
    <xf numFmtId="38" fontId="2" fillId="0" borderId="0" xfId="49" applyFont="1" applyFill="1" applyAlignment="1">
      <alignment/>
    </xf>
    <xf numFmtId="0" fontId="0" fillId="0" borderId="0" xfId="0" applyAlignment="1">
      <alignment/>
    </xf>
    <xf numFmtId="38" fontId="4" fillId="0" borderId="28" xfId="49" applyFont="1" applyBorder="1" applyAlignment="1">
      <alignment vertical="center"/>
    </xf>
    <xf numFmtId="38" fontId="0" fillId="0" borderId="11" xfId="49" applyFont="1" applyBorder="1" applyAlignment="1">
      <alignment horizontal="center" vertical="center" wrapText="1"/>
    </xf>
    <xf numFmtId="38" fontId="5" fillId="0" borderId="11" xfId="49" applyFont="1" applyBorder="1" applyAlignment="1">
      <alignment horizontal="right"/>
    </xf>
    <xf numFmtId="38" fontId="4" fillId="0" borderId="11" xfId="49" applyFont="1" applyFill="1" applyBorder="1" applyAlignment="1">
      <alignment horizontal="center" vertical="center" wrapText="1"/>
    </xf>
    <xf numFmtId="38" fontId="4" fillId="0" borderId="11" xfId="49" applyFont="1" applyBorder="1" applyAlignment="1">
      <alignment/>
    </xf>
    <xf numFmtId="38" fontId="2" fillId="0" borderId="11" xfId="49" applyFont="1" applyBorder="1" applyAlignment="1">
      <alignment/>
    </xf>
    <xf numFmtId="0" fontId="13" fillId="0" borderId="0" xfId="0" applyFont="1" applyAlignment="1">
      <alignment/>
    </xf>
    <xf numFmtId="38" fontId="4" fillId="0" borderId="12" xfId="49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38" fontId="4" fillId="0" borderId="0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" fillId="0" borderId="14" xfId="49" applyFont="1" applyBorder="1" applyAlignment="1">
      <alignment horizontal="right" vertical="center"/>
    </xf>
    <xf numFmtId="38" fontId="5" fillId="0" borderId="0" xfId="49" applyFont="1" applyFill="1" applyBorder="1" applyAlignment="1">
      <alignment horizontal="center" vertical="center" shrinkToFit="1"/>
    </xf>
    <xf numFmtId="0" fontId="4" fillId="0" borderId="0" xfId="61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2" fillId="0" borderId="0" xfId="61" applyAlignment="1">
      <alignment/>
      <protection/>
    </xf>
    <xf numFmtId="38" fontId="4" fillId="0" borderId="16" xfId="49" applyFont="1" applyBorder="1" applyAlignment="1" quotePrefix="1">
      <alignment horizontal="right" vertical="center"/>
    </xf>
    <xf numFmtId="38" fontId="4" fillId="0" borderId="20" xfId="49" applyFont="1" applyBorder="1" applyAlignment="1" quotePrefix="1">
      <alignment horizontal="right" vertical="center"/>
    </xf>
    <xf numFmtId="38" fontId="4" fillId="0" borderId="21" xfId="49" applyFont="1" applyBorder="1" applyAlignment="1" quotePrefix="1">
      <alignment horizontal="right" vertical="center"/>
    </xf>
    <xf numFmtId="38" fontId="4" fillId="0" borderId="12" xfId="49" applyFont="1" applyBorder="1" applyAlignment="1">
      <alignment horizontal="right"/>
    </xf>
    <xf numFmtId="38" fontId="2" fillId="0" borderId="0" xfId="49" applyFont="1" applyBorder="1" applyAlignment="1">
      <alignment horizontal="right"/>
    </xf>
    <xf numFmtId="38" fontId="15" fillId="0" borderId="0" xfId="49" applyFont="1" applyBorder="1" applyAlignment="1">
      <alignment/>
    </xf>
    <xf numFmtId="0" fontId="15" fillId="0" borderId="0" xfId="62" applyFont="1">
      <alignment/>
      <protection/>
    </xf>
    <xf numFmtId="0" fontId="23" fillId="0" borderId="0" xfId="62" applyFont="1">
      <alignment/>
      <protection/>
    </xf>
    <xf numFmtId="0" fontId="24" fillId="0" borderId="0" xfId="62" applyFont="1">
      <alignment/>
      <protection/>
    </xf>
    <xf numFmtId="0" fontId="24" fillId="0" borderId="13" xfId="62" applyFont="1" applyBorder="1" applyAlignment="1">
      <alignment horizontal="right"/>
      <protection/>
    </xf>
    <xf numFmtId="0" fontId="24" fillId="0" borderId="13" xfId="0" applyFont="1" applyBorder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26" fillId="0" borderId="0" xfId="62" applyFont="1" applyFill="1" applyBorder="1" applyAlignment="1">
      <alignment horizontal="right" vertical="center"/>
      <protection/>
    </xf>
    <xf numFmtId="0" fontId="27" fillId="0" borderId="16" xfId="0" applyFont="1" applyFill="1" applyBorder="1" applyAlignment="1">
      <alignment horizontal="right" vertical="center"/>
    </xf>
    <xf numFmtId="38" fontId="28" fillId="0" borderId="0" xfId="49" applyFont="1" applyFill="1" applyBorder="1" applyAlignment="1">
      <alignment/>
    </xf>
    <xf numFmtId="38" fontId="28" fillId="0" borderId="0" xfId="49" applyFont="1" applyBorder="1" applyAlignment="1">
      <alignment/>
    </xf>
    <xf numFmtId="38" fontId="28" fillId="0" borderId="13" xfId="49" applyFont="1" applyBorder="1" applyAlignment="1">
      <alignment/>
    </xf>
    <xf numFmtId="0" fontId="0" fillId="21" borderId="26" xfId="0" applyFill="1" applyBorder="1" applyAlignment="1">
      <alignment horizontal="center" vertical="center"/>
    </xf>
    <xf numFmtId="0" fontId="24" fillId="4" borderId="29" xfId="62" applyFont="1" applyFill="1" applyBorder="1" applyAlignment="1">
      <alignment horizontal="center" vertical="center"/>
      <protection/>
    </xf>
    <xf numFmtId="0" fontId="25" fillId="4" borderId="29" xfId="0" applyFont="1" applyFill="1" applyBorder="1" applyAlignment="1">
      <alignment horizontal="center" vertical="center"/>
    </xf>
    <xf numFmtId="0" fontId="24" fillId="4" borderId="30" xfId="62" applyFont="1" applyFill="1" applyBorder="1" applyAlignment="1">
      <alignment horizontal="center" vertical="center"/>
      <protection/>
    </xf>
    <xf numFmtId="0" fontId="25" fillId="4" borderId="31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1" borderId="32" xfId="0" applyFont="1" applyFill="1" applyBorder="1" applyAlignment="1">
      <alignment horizontal="center" wrapText="1"/>
    </xf>
    <xf numFmtId="0" fontId="25" fillId="21" borderId="27" xfId="0" applyFont="1" applyFill="1" applyBorder="1" applyAlignment="1">
      <alignment wrapText="1"/>
    </xf>
    <xf numFmtId="0" fontId="27" fillId="0" borderId="25" xfId="0" applyFont="1" applyFill="1" applyBorder="1" applyAlignment="1">
      <alignment horizontal="right" vertical="center"/>
    </xf>
    <xf numFmtId="0" fontId="26" fillId="0" borderId="25" xfId="62" applyFont="1" applyFill="1" applyBorder="1" applyAlignment="1">
      <alignment horizontal="right" vertical="center"/>
      <protection/>
    </xf>
    <xf numFmtId="38" fontId="28" fillId="0" borderId="33" xfId="49" applyFont="1" applyFill="1" applyBorder="1" applyAlignment="1">
      <alignment/>
    </xf>
    <xf numFmtId="38" fontId="28" fillId="0" borderId="33" xfId="49" applyFont="1" applyBorder="1" applyAlignment="1">
      <alignment/>
    </xf>
    <xf numFmtId="38" fontId="28" fillId="0" borderId="34" xfId="49" applyFont="1" applyBorder="1" applyAlignment="1">
      <alignment/>
    </xf>
    <xf numFmtId="38" fontId="28" fillId="0" borderId="35" xfId="49" applyFont="1" applyBorder="1" applyAlignment="1">
      <alignment/>
    </xf>
    <xf numFmtId="0" fontId="28" fillId="0" borderId="34" xfId="0" applyFont="1" applyBorder="1" applyAlignment="1">
      <alignment horizontal="right"/>
    </xf>
    <xf numFmtId="38" fontId="4" fillId="0" borderId="11" xfId="49" applyFont="1" applyBorder="1" applyAlignment="1">
      <alignment vertical="center"/>
    </xf>
    <xf numFmtId="0" fontId="4" fillId="4" borderId="29" xfId="61" applyFont="1" applyFill="1" applyBorder="1" applyAlignment="1">
      <alignment horizontal="center" vertical="center"/>
      <protection/>
    </xf>
    <xf numFmtId="0" fontId="4" fillId="22" borderId="11" xfId="61" applyFont="1" applyFill="1" applyBorder="1" applyAlignment="1">
      <alignment horizontal="center" vertical="center"/>
      <protection/>
    </xf>
    <xf numFmtId="0" fontId="4" fillId="22" borderId="36" xfId="6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4" borderId="15" xfId="61" applyFont="1" applyFill="1" applyBorder="1" applyAlignment="1">
      <alignment horizontal="center" vertical="center"/>
      <protection/>
    </xf>
    <xf numFmtId="0" fontId="4" fillId="4" borderId="25" xfId="61" applyFont="1" applyFill="1" applyBorder="1" applyAlignment="1" quotePrefix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2" fillId="0" borderId="0" xfId="61" applyAlignment="1">
      <alignment/>
      <protection/>
    </xf>
    <xf numFmtId="0" fontId="5" fillId="0" borderId="0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38" fontId="4" fillId="0" borderId="15" xfId="49" applyFont="1" applyBorder="1" applyAlignment="1">
      <alignment vertical="center"/>
    </xf>
    <xf numFmtId="38" fontId="4" fillId="0" borderId="28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0" xfId="61" applyFont="1" applyAlignment="1">
      <alignment horizontal="left"/>
      <protection/>
    </xf>
    <xf numFmtId="0" fontId="5" fillId="22" borderId="11" xfId="61" applyFont="1" applyFill="1" applyBorder="1" applyAlignment="1">
      <alignment horizontal="center" vertical="center" shrinkToFit="1"/>
      <protection/>
    </xf>
    <xf numFmtId="0" fontId="4" fillId="22" borderId="36" xfId="61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" fillId="22" borderId="26" xfId="61" applyFont="1" applyFill="1" applyBorder="1" applyAlignment="1">
      <alignment horizontal="center" vertical="center"/>
      <protection/>
    </xf>
    <xf numFmtId="0" fontId="4" fillId="22" borderId="27" xfId="61" applyFont="1" applyFill="1" applyBorder="1" applyAlignment="1">
      <alignment horizontal="center" vertical="center"/>
      <protection/>
    </xf>
    <xf numFmtId="38" fontId="4" fillId="0" borderId="12" xfId="49" applyFont="1" applyBorder="1" applyAlignment="1">
      <alignment vertical="center"/>
    </xf>
    <xf numFmtId="0" fontId="4" fillId="4" borderId="31" xfId="61" applyFont="1" applyFill="1" applyBorder="1" applyAlignment="1">
      <alignment horizontal="center" vertical="center"/>
      <protection/>
    </xf>
    <xf numFmtId="0" fontId="4" fillId="4" borderId="10" xfId="61" applyFont="1" applyFill="1" applyBorder="1" applyAlignment="1">
      <alignment horizontal="center" vertical="center"/>
      <protection/>
    </xf>
    <xf numFmtId="0" fontId="4" fillId="22" borderId="32" xfId="61" applyFont="1" applyFill="1" applyBorder="1" applyAlignment="1">
      <alignment horizontal="center" vertical="center"/>
      <protection/>
    </xf>
    <xf numFmtId="0" fontId="4" fillId="0" borderId="27" xfId="0" applyFont="1" applyBorder="1" applyAlignment="1">
      <alignment vertical="center"/>
    </xf>
    <xf numFmtId="0" fontId="4" fillId="4" borderId="28" xfId="61" applyFont="1" applyFill="1" applyBorder="1" applyAlignment="1" quotePrefix="1">
      <alignment horizontal="center" vertical="center"/>
      <protection/>
    </xf>
    <xf numFmtId="0" fontId="4" fillId="4" borderId="13" xfId="61" applyFont="1" applyFill="1" applyBorder="1" applyAlignment="1" quotePrefix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6" fillId="22" borderId="11" xfId="61" applyFont="1" applyFill="1" applyBorder="1" applyAlignment="1">
      <alignment horizontal="center" vertical="center"/>
      <protection/>
    </xf>
    <xf numFmtId="0" fontId="6" fillId="22" borderId="11" xfId="61" applyFont="1" applyFill="1" applyBorder="1" applyAlignment="1">
      <alignment horizontal="center" vertical="center" wrapText="1"/>
      <protection/>
    </xf>
    <xf numFmtId="0" fontId="6" fillId="22" borderId="36" xfId="6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22" borderId="11" xfId="61" applyFont="1" applyFill="1" applyBorder="1" applyAlignment="1">
      <alignment horizontal="left" vertical="center" shrinkToFit="1"/>
      <protection/>
    </xf>
    <xf numFmtId="0" fontId="6" fillId="22" borderId="36" xfId="61" applyFont="1" applyFill="1" applyBorder="1" applyAlignment="1">
      <alignment horizontal="left" vertical="center" shrinkToFit="1"/>
      <protection/>
    </xf>
    <xf numFmtId="0" fontId="0" fillId="0" borderId="11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38" fontId="4" fillId="0" borderId="0" xfId="49" applyFont="1" applyBorder="1" applyAlignment="1">
      <alignment horizontal="right"/>
    </xf>
    <xf numFmtId="38" fontId="4" fillId="0" borderId="0" xfId="49" applyFont="1" applyBorder="1" applyAlignment="1">
      <alignment horizontal="left"/>
    </xf>
    <xf numFmtId="38" fontId="4" fillId="4" borderId="29" xfId="49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0" fillId="4" borderId="29" xfId="49" applyFont="1" applyFill="1" applyBorder="1" applyAlignment="1">
      <alignment horizontal="center" vertical="center" wrapText="1"/>
    </xf>
    <xf numFmtId="38" fontId="6" fillId="4" borderId="26" xfId="49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8" fontId="6" fillId="4" borderId="16" xfId="49" applyFont="1" applyFill="1" applyBorder="1" applyAlignment="1">
      <alignment horizontal="center" vertical="center" wrapText="1"/>
    </xf>
    <xf numFmtId="38" fontId="0" fillId="0" borderId="14" xfId="49" applyFont="1" applyBorder="1" applyAlignment="1">
      <alignment horizontal="center" vertical="center" wrapText="1"/>
    </xf>
    <xf numFmtId="38" fontId="4" fillId="22" borderId="11" xfId="49" applyFont="1" applyFill="1" applyBorder="1" applyAlignment="1">
      <alignment horizontal="center" vertical="center"/>
    </xf>
    <xf numFmtId="38" fontId="4" fillId="22" borderId="0" xfId="49" applyFont="1" applyFill="1" applyBorder="1" applyAlignment="1">
      <alignment horizontal="center" vertical="center"/>
    </xf>
    <xf numFmtId="38" fontId="4" fillId="22" borderId="12" xfId="49" applyFont="1" applyFill="1" applyBorder="1" applyAlignment="1">
      <alignment horizontal="center" vertical="center"/>
    </xf>
    <xf numFmtId="38" fontId="0" fillId="4" borderId="31" xfId="49" applyFont="1" applyFill="1" applyBorder="1" applyAlignment="1">
      <alignment horizontal="center" vertical="center" wrapText="1"/>
    </xf>
    <xf numFmtId="38" fontId="0" fillId="4" borderId="10" xfId="49" applyFont="1" applyFill="1" applyBorder="1" applyAlignment="1">
      <alignment horizontal="center" vertical="center" wrapText="1"/>
    </xf>
    <xf numFmtId="38" fontId="2" fillId="22" borderId="11" xfId="49" applyFont="1" applyFill="1" applyBorder="1" applyAlignment="1">
      <alignment horizontal="center"/>
    </xf>
    <xf numFmtId="38" fontId="2" fillId="22" borderId="0" xfId="49" applyFont="1" applyFill="1" applyBorder="1" applyAlignment="1">
      <alignment horizontal="center"/>
    </xf>
    <xf numFmtId="38" fontId="2" fillId="22" borderId="12" xfId="49" applyFont="1" applyFill="1" applyBorder="1" applyAlignment="1">
      <alignment horizontal="center"/>
    </xf>
    <xf numFmtId="38" fontId="2" fillId="22" borderId="15" xfId="49" applyFont="1" applyFill="1" applyBorder="1" applyAlignment="1">
      <alignment horizontal="center"/>
    </xf>
    <xf numFmtId="38" fontId="2" fillId="22" borderId="25" xfId="49" applyFont="1" applyFill="1" applyBorder="1" applyAlignment="1">
      <alignment horizontal="center"/>
    </xf>
    <xf numFmtId="38" fontId="4" fillId="4" borderId="15" xfId="49" applyFont="1" applyFill="1" applyBorder="1" applyAlignment="1" quotePrefix="1">
      <alignment horizontal="center" vertical="center"/>
    </xf>
    <xf numFmtId="38" fontId="4" fillId="4" borderId="16" xfId="49" applyFont="1" applyFill="1" applyBorder="1" applyAlignment="1" quotePrefix="1">
      <alignment horizontal="center" vertical="center"/>
    </xf>
    <xf numFmtId="38" fontId="4" fillId="4" borderId="11" xfId="49" applyFont="1" applyFill="1" applyBorder="1" applyAlignment="1" quotePrefix="1">
      <alignment horizontal="center" vertical="center"/>
    </xf>
    <xf numFmtId="38" fontId="4" fillId="4" borderId="12" xfId="49" applyFont="1" applyFill="1" applyBorder="1" applyAlignment="1" quotePrefix="1">
      <alignment horizontal="center" vertical="center"/>
    </xf>
    <xf numFmtId="38" fontId="4" fillId="4" borderId="28" xfId="49" applyFont="1" applyFill="1" applyBorder="1" applyAlignment="1" quotePrefix="1">
      <alignment horizontal="center" vertical="center"/>
    </xf>
    <xf numFmtId="38" fontId="4" fillId="4" borderId="14" xfId="49" applyFont="1" applyFill="1" applyBorder="1" applyAlignment="1" quotePrefix="1">
      <alignment horizontal="center" vertical="center"/>
    </xf>
    <xf numFmtId="38" fontId="5" fillId="22" borderId="28" xfId="49" applyFont="1" applyFill="1" applyBorder="1" applyAlignment="1">
      <alignment horizontal="center" vertical="center" shrinkToFit="1"/>
    </xf>
    <xf numFmtId="38" fontId="5" fillId="22" borderId="13" xfId="49" applyFont="1" applyFill="1" applyBorder="1" applyAlignment="1">
      <alignment horizontal="center" vertical="center" shrinkToFit="1"/>
    </xf>
    <xf numFmtId="38" fontId="5" fillId="22" borderId="14" xfId="49" applyFont="1" applyFill="1" applyBorder="1" applyAlignment="1">
      <alignment horizontal="center" vertical="center" shrinkToFit="1"/>
    </xf>
    <xf numFmtId="38" fontId="4" fillId="4" borderId="26" xfId="49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5" fillId="22" borderId="11" xfId="49" applyFont="1" applyFill="1" applyBorder="1" applyAlignment="1">
      <alignment horizontal="center" vertical="center" shrinkToFit="1"/>
    </xf>
    <xf numFmtId="38" fontId="5" fillId="22" borderId="0" xfId="49" applyFont="1" applyFill="1" applyBorder="1" applyAlignment="1">
      <alignment horizontal="center" vertical="center" shrinkToFit="1"/>
    </xf>
    <xf numFmtId="38" fontId="5" fillId="22" borderId="12" xfId="49" applyFont="1" applyFill="1" applyBorder="1" applyAlignment="1">
      <alignment horizontal="center" vertical="center" shrinkToFit="1"/>
    </xf>
    <xf numFmtId="38" fontId="15" fillId="0" borderId="0" xfId="49" applyFont="1" applyBorder="1" applyAlignment="1">
      <alignment/>
    </xf>
    <xf numFmtId="38" fontId="16" fillId="0" borderId="0" xfId="49" applyFont="1" applyAlignment="1">
      <alignment/>
    </xf>
    <xf numFmtId="38" fontId="4" fillId="0" borderId="13" xfId="49" applyFont="1" applyBorder="1" applyAlignment="1">
      <alignment horizontal="right"/>
    </xf>
    <xf numFmtId="38" fontId="4" fillId="4" borderId="15" xfId="49" applyFont="1" applyFill="1" applyBorder="1" applyAlignment="1">
      <alignment horizontal="center" vertical="center"/>
    </xf>
    <xf numFmtId="38" fontId="4" fillId="4" borderId="25" xfId="49" applyFont="1" applyFill="1" applyBorder="1" applyAlignment="1">
      <alignment horizontal="center" vertical="center"/>
    </xf>
    <xf numFmtId="38" fontId="4" fillId="4" borderId="16" xfId="49" applyFont="1" applyFill="1" applyBorder="1" applyAlignment="1">
      <alignment horizontal="center" vertical="center"/>
    </xf>
    <xf numFmtId="38" fontId="4" fillId="4" borderId="11" xfId="49" applyFont="1" applyFill="1" applyBorder="1" applyAlignment="1">
      <alignment horizontal="center" vertical="center"/>
    </xf>
    <xf numFmtId="38" fontId="4" fillId="4" borderId="0" xfId="49" applyFont="1" applyFill="1" applyBorder="1" applyAlignment="1">
      <alignment horizontal="center" vertical="center"/>
    </xf>
    <xf numFmtId="38" fontId="4" fillId="4" borderId="12" xfId="49" applyFont="1" applyFill="1" applyBorder="1" applyAlignment="1">
      <alignment horizontal="center" vertical="center"/>
    </xf>
    <xf numFmtId="38" fontId="4" fillId="4" borderId="28" xfId="49" applyFont="1" applyFill="1" applyBorder="1" applyAlignment="1">
      <alignment horizontal="center" vertical="center"/>
    </xf>
    <xf numFmtId="38" fontId="4" fillId="4" borderId="13" xfId="49" applyFont="1" applyFill="1" applyBorder="1" applyAlignment="1">
      <alignment horizontal="center" vertical="center"/>
    </xf>
    <xf numFmtId="38" fontId="4" fillId="4" borderId="14" xfId="49" applyFont="1" applyFill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 wrapText="1"/>
    </xf>
    <xf numFmtId="38" fontId="6" fillId="22" borderId="11" xfId="49" applyFont="1" applyFill="1" applyBorder="1" applyAlignment="1">
      <alignment horizontal="center" vertical="center" wrapText="1"/>
    </xf>
    <xf numFmtId="38" fontId="6" fillId="22" borderId="0" xfId="49" applyFont="1" applyFill="1" applyBorder="1" applyAlignment="1">
      <alignment horizontal="center" vertical="center" wrapText="1"/>
    </xf>
    <xf numFmtId="38" fontId="6" fillId="22" borderId="12" xfId="49" applyFont="1" applyFill="1" applyBorder="1" applyAlignment="1">
      <alignment horizontal="center" vertical="center" wrapText="1"/>
    </xf>
    <xf numFmtId="38" fontId="6" fillId="22" borderId="11" xfId="49" applyFont="1" applyFill="1" applyBorder="1" applyAlignment="1">
      <alignment horizontal="center" vertical="center" shrinkToFit="1"/>
    </xf>
    <xf numFmtId="38" fontId="6" fillId="22" borderId="0" xfId="49" applyFont="1" applyFill="1" applyBorder="1" applyAlignment="1">
      <alignment horizontal="center" vertical="center" shrinkToFit="1"/>
    </xf>
    <xf numFmtId="38" fontId="6" fillId="22" borderId="12" xfId="49" applyFont="1" applyFill="1" applyBorder="1" applyAlignment="1">
      <alignment horizontal="center" vertical="center" shrinkToFi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 quotePrefix="1">
      <alignment horizontal="center" vertical="center"/>
      <protection/>
    </xf>
    <xf numFmtId="0" fontId="24" fillId="0" borderId="25" xfId="0" applyFont="1" applyBorder="1" applyAlignment="1">
      <alignment vertical="center"/>
    </xf>
    <xf numFmtId="0" fontId="24" fillId="4" borderId="26" xfId="62" applyFont="1" applyFill="1" applyBorder="1" applyAlignment="1">
      <alignment horizontal="center" vertical="center"/>
      <protection/>
    </xf>
    <xf numFmtId="0" fontId="0" fillId="4" borderId="32" xfId="0" applyFill="1" applyBorder="1" applyAlignment="1">
      <alignment horizontal="center" vertical="center"/>
    </xf>
    <xf numFmtId="0" fontId="24" fillId="4" borderId="29" xfId="62" applyFont="1" applyFill="1" applyBorder="1" applyAlignment="1">
      <alignment horizontal="center" vertical="center"/>
      <protection/>
    </xf>
    <xf numFmtId="0" fontId="24" fillId="4" borderId="10" xfId="62" applyFont="1" applyFill="1" applyBorder="1" applyAlignment="1">
      <alignment horizontal="center" vertical="center"/>
      <protection/>
    </xf>
    <xf numFmtId="0" fontId="0" fillId="4" borderId="10" xfId="0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業所" xfId="61"/>
    <cellStyle name="標準_鉄道保育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事業所の推移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051556"/>
        <c:axId val="57234773"/>
      </c:lineChart>
      <c:catAx>
        <c:axId val="25051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34773"/>
        <c:crosses val="autoZero"/>
        <c:auto val="0"/>
        <c:lblOffset val="100"/>
        <c:tickLblSkip val="1"/>
        <c:noMultiLvlLbl val="0"/>
      </c:catAx>
      <c:valAx>
        <c:axId val="57234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515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54546"/>
        <c:axId val="9000235"/>
      </c:lineChart>
      <c:catAx>
        <c:axId val="5854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00235"/>
        <c:crosses val="autoZero"/>
        <c:auto val="0"/>
        <c:lblOffset val="100"/>
        <c:tickLblSkip val="1"/>
        <c:noMultiLvlLbl val="0"/>
      </c:catAx>
      <c:valAx>
        <c:axId val="9000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45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事業所の推移</a:t>
            </a:r>
          </a:p>
        </c:rich>
      </c:tx>
      <c:layout>
        <c:manualLayout>
          <c:xMode val="factor"/>
          <c:yMode val="factor"/>
          <c:x val="0.014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26975"/>
          <c:w val="0.88125"/>
          <c:h val="0.6945"/>
        </c:manualLayout>
      </c:layout>
      <c:lineChart>
        <c:grouping val="standard"/>
        <c:varyColors val="0"/>
        <c:ser>
          <c:idx val="0"/>
          <c:order val="0"/>
          <c:tx>
            <c:strRef>
              <c:f>'Ⅲ-1'!$R$47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'Ⅲ-1'!$N$46:$Q$46</c:f>
              <c:strCache/>
            </c:strRef>
          </c:cat>
          <c:val>
            <c:numRef>
              <c:f>'Ⅲ-1'!$N$47:$Q$47</c:f>
              <c:numCache/>
            </c:numRef>
          </c:val>
          <c:smooth val="0"/>
        </c:ser>
        <c:ser>
          <c:idx val="1"/>
          <c:order val="1"/>
          <c:tx>
            <c:strRef>
              <c:f>'Ⅲ-1'!$R$48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'Ⅲ-1'!$N$46:$Q$46</c:f>
              <c:strCache/>
            </c:strRef>
          </c:cat>
          <c:val>
            <c:numRef>
              <c:f>'Ⅲ-1'!$N$48:$Q$48</c:f>
              <c:numCache/>
            </c:numRef>
          </c:val>
          <c:smooth val="0"/>
        </c:ser>
        <c:ser>
          <c:idx val="2"/>
          <c:order val="2"/>
          <c:tx>
            <c:strRef>
              <c:f>'Ⅲ-1'!$R$49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'Ⅲ-1'!$N$46:$Q$46</c:f>
              <c:strCache/>
            </c:strRef>
          </c:cat>
          <c:val>
            <c:numRef>
              <c:f>'Ⅲ-1'!$N$49:$Q$49</c:f>
              <c:numCache/>
            </c:numRef>
          </c:val>
          <c:smooth val="0"/>
        </c:ser>
        <c:ser>
          <c:idx val="3"/>
          <c:order val="3"/>
          <c:tx>
            <c:strRef>
              <c:f>'Ⅲ-1'!$R$50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'Ⅲ-1'!$N$46:$Q$46</c:f>
              <c:strCache/>
            </c:strRef>
          </c:cat>
          <c:val>
            <c:numRef>
              <c:f>'Ⅲ-1'!$N$50:$Q$50</c:f>
              <c:numCache/>
            </c:numRef>
          </c:val>
          <c:smooth val="0"/>
        </c:ser>
        <c:marker val="1"/>
        <c:axId val="49894192"/>
        <c:axId val="44644721"/>
      </c:lineChart>
      <c:catAx>
        <c:axId val="49894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44721"/>
        <c:crossesAt val="1"/>
        <c:auto val="0"/>
        <c:lblOffset val="100"/>
        <c:tickLblSkip val="1"/>
        <c:noMultiLvlLbl val="0"/>
      </c:catAx>
      <c:valAx>
        <c:axId val="44644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941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6"/>
          <c:y val="0.0795"/>
          <c:w val="0.7547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従業者数の推移</a:t>
            </a:r>
          </a:p>
        </c:rich>
      </c:tx>
      <c:layout>
        <c:manualLayout>
          <c:xMode val="factor"/>
          <c:yMode val="factor"/>
          <c:x val="0.054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5075"/>
          <c:w val="0.90375"/>
          <c:h val="0.732"/>
        </c:manualLayout>
      </c:layout>
      <c:lineChart>
        <c:grouping val="standard"/>
        <c:varyColors val="0"/>
        <c:ser>
          <c:idx val="0"/>
          <c:order val="0"/>
          <c:tx>
            <c:strRef>
              <c:f>'Ⅲ-1'!$R$55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'Ⅲ-1'!$N$54:$Q$54</c:f>
              <c:strCache/>
            </c:strRef>
          </c:cat>
          <c:val>
            <c:numRef>
              <c:f>'Ⅲ-1'!$N$55:$Q$55</c:f>
              <c:numCache/>
            </c:numRef>
          </c:val>
          <c:smooth val="0"/>
        </c:ser>
        <c:ser>
          <c:idx val="1"/>
          <c:order val="1"/>
          <c:tx>
            <c:strRef>
              <c:f>'Ⅲ-1'!$R$56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'Ⅲ-1'!$N$54:$Q$54</c:f>
              <c:strCache/>
            </c:strRef>
          </c:cat>
          <c:val>
            <c:numRef>
              <c:f>'Ⅲ-1'!$N$56:$Q$56</c:f>
              <c:numCache/>
            </c:numRef>
          </c:val>
          <c:smooth val="0"/>
        </c:ser>
        <c:ser>
          <c:idx val="2"/>
          <c:order val="2"/>
          <c:tx>
            <c:strRef>
              <c:f>'Ⅲ-1'!$R$57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'Ⅲ-1'!$N$54:$Q$54</c:f>
              <c:strCache/>
            </c:strRef>
          </c:cat>
          <c:val>
            <c:numRef>
              <c:f>'Ⅲ-1'!$N$57:$Q$57</c:f>
              <c:numCache/>
            </c:numRef>
          </c:val>
          <c:smooth val="0"/>
        </c:ser>
        <c:ser>
          <c:idx val="3"/>
          <c:order val="3"/>
          <c:tx>
            <c:strRef>
              <c:f>'Ⅲ-1'!$R$58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'Ⅲ-1'!$N$54:$Q$54</c:f>
              <c:strCache/>
            </c:strRef>
          </c:cat>
          <c:val>
            <c:numRef>
              <c:f>'Ⅲ-1'!$N$58:$Q$58</c:f>
              <c:numCache/>
            </c:numRef>
          </c:val>
          <c:smooth val="0"/>
        </c:ser>
        <c:marker val="1"/>
        <c:axId val="43510462"/>
        <c:axId val="28765095"/>
      </c:lineChart>
      <c:catAx>
        <c:axId val="43510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65095"/>
        <c:crosses val="autoZero"/>
        <c:auto val="1"/>
        <c:lblOffset val="100"/>
        <c:tickLblSkip val="1"/>
        <c:noMultiLvlLbl val="0"/>
      </c:catAx>
      <c:valAx>
        <c:axId val="28765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1046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75"/>
          <c:y val="0.0955"/>
          <c:w val="0.5875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藤岡市</a:t>
            </a:r>
          </a:p>
        </c:rich>
      </c:tx>
      <c:layout>
        <c:manualLayout>
          <c:xMode val="factor"/>
          <c:yMode val="factor"/>
          <c:x val="-0.421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76"/>
          <c:w val="0.949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'Ⅲ-4～5'!$L$74:$N$74</c:f>
              <c:strCache>
                <c:ptCount val="1"/>
                <c:pt idx="0">
                  <c:v>建設業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'Ⅲ-4～5'!$O$73:$R$73</c:f>
              <c:strCache/>
            </c:strRef>
          </c:cat>
          <c:val>
            <c:numRef>
              <c:f>'Ⅲ-4～5'!$O$74:$R$74</c:f>
              <c:numCache/>
            </c:numRef>
          </c:val>
          <c:smooth val="0"/>
        </c:ser>
        <c:ser>
          <c:idx val="1"/>
          <c:order val="1"/>
          <c:tx>
            <c:strRef>
              <c:f>'Ⅲ-4～5'!$L$75:$N$75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'Ⅲ-4～5'!$O$73:$R$73</c:f>
              <c:strCache/>
            </c:strRef>
          </c:cat>
          <c:val>
            <c:numRef>
              <c:f>'Ⅲ-4～5'!$O$75:$R$75</c:f>
              <c:numCache/>
            </c:numRef>
          </c:val>
          <c:smooth val="0"/>
        </c:ser>
        <c:ser>
          <c:idx val="2"/>
          <c:order val="2"/>
          <c:tx>
            <c:strRef>
              <c:f>'Ⅲ-4～5'!$L$76:$N$76</c:f>
              <c:strCache>
                <c:ptCount val="1"/>
                <c:pt idx="0">
                  <c:v>卸売・小売業・飲食店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'Ⅲ-4～5'!$O$73:$R$73</c:f>
              <c:strCache/>
            </c:strRef>
          </c:cat>
          <c:val>
            <c:numRef>
              <c:f>'Ⅲ-4～5'!$O$76:$R$76</c:f>
              <c:numCache/>
            </c:numRef>
          </c:val>
          <c:smooth val="0"/>
        </c:ser>
        <c:ser>
          <c:idx val="3"/>
          <c:order val="3"/>
          <c:tx>
            <c:strRef>
              <c:f>'Ⅲ-4～5'!$L$77:$N$77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'Ⅲ-4～5'!$O$73:$R$73</c:f>
              <c:strCache/>
            </c:strRef>
          </c:cat>
          <c:val>
            <c:numRef>
              <c:f>'Ⅲ-4～5'!$O$77:$R$77</c:f>
              <c:numCache/>
            </c:numRef>
          </c:val>
          <c:smooth val="0"/>
        </c:ser>
        <c:marker val="1"/>
        <c:axId val="38401916"/>
        <c:axId val="29462861"/>
      </c:lineChart>
      <c:catAx>
        <c:axId val="38401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62861"/>
        <c:crosses val="autoZero"/>
        <c:auto val="1"/>
        <c:lblOffset val="100"/>
        <c:tickLblSkip val="1"/>
        <c:noMultiLvlLbl val="0"/>
      </c:catAx>
      <c:valAx>
        <c:axId val="29462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0191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45"/>
          <c:y val="0"/>
          <c:w val="0.520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藤岡市</a:t>
            </a:r>
          </a:p>
        </c:rich>
      </c:tx>
      <c:layout>
        <c:manualLayout>
          <c:xMode val="factor"/>
          <c:yMode val="factor"/>
          <c:x val="-0.427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"/>
          <c:w val="0.996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'Ⅲ-4～5'!$L$92:$N$92</c:f>
              <c:strCache>
                <c:ptCount val="1"/>
                <c:pt idx="0">
                  <c:v>建設業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'Ⅲ-4～5'!$O$91:$R$91</c:f>
              <c:strCache/>
            </c:strRef>
          </c:cat>
          <c:val>
            <c:numRef>
              <c:f>'Ⅲ-4～5'!$O$92:$R$92</c:f>
              <c:numCache/>
            </c:numRef>
          </c:val>
          <c:smooth val="0"/>
        </c:ser>
        <c:ser>
          <c:idx val="1"/>
          <c:order val="1"/>
          <c:tx>
            <c:strRef>
              <c:f>'Ⅲ-4～5'!$L$93:$N$93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'Ⅲ-4～5'!$O$91:$R$91</c:f>
              <c:strCache/>
            </c:strRef>
          </c:cat>
          <c:val>
            <c:numRef>
              <c:f>'Ⅲ-4～5'!$O$93:$R$93</c:f>
              <c:numCache/>
            </c:numRef>
          </c:val>
          <c:smooth val="0"/>
        </c:ser>
        <c:ser>
          <c:idx val="2"/>
          <c:order val="2"/>
          <c:tx>
            <c:strRef>
              <c:f>'Ⅲ-4～5'!$L$94:$N$94</c:f>
              <c:strCache>
                <c:ptCount val="1"/>
                <c:pt idx="0">
                  <c:v>卸売・小売業・飲食店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'Ⅲ-4～5'!$O$91:$R$91</c:f>
              <c:strCache/>
            </c:strRef>
          </c:cat>
          <c:val>
            <c:numRef>
              <c:f>'Ⅲ-4～5'!$O$94:$R$94</c:f>
              <c:numCache/>
            </c:numRef>
          </c:val>
          <c:smooth val="0"/>
        </c:ser>
        <c:ser>
          <c:idx val="3"/>
          <c:order val="3"/>
          <c:tx>
            <c:strRef>
              <c:f>'Ⅲ-4～5'!$L$95:$N$95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'Ⅲ-4～5'!$O$91:$R$91</c:f>
              <c:strCache/>
            </c:strRef>
          </c:cat>
          <c:val>
            <c:numRef>
              <c:f>'Ⅲ-4～5'!$O$95:$R$95</c:f>
              <c:numCache/>
            </c:numRef>
          </c:val>
          <c:smooth val="0"/>
        </c:ser>
        <c:marker val="1"/>
        <c:axId val="47472874"/>
        <c:axId val="13167587"/>
      </c:lineChart>
      <c:catAx>
        <c:axId val="47472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67587"/>
        <c:crosses val="autoZero"/>
        <c:auto val="1"/>
        <c:lblOffset val="100"/>
        <c:tickLblSkip val="1"/>
        <c:noMultiLvlLbl val="0"/>
      </c:catAx>
      <c:valAx>
        <c:axId val="13167587"/>
        <c:scaling>
          <c:orientation val="minMax"/>
          <c:max val="3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7287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75"/>
          <c:y val="0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0.0175</cdr:y>
    </cdr:from>
    <cdr:to>
      <cdr:x>0.038</cdr:x>
      <cdr:y>0.03375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事業所数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0.02425</cdr:y>
    </cdr:from>
    <cdr:to>
      <cdr:x>0.0385</cdr:x>
      <cdr:y>0.0395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534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0" y="7534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1133475</xdr:colOff>
      <xdr:row>76</xdr:row>
      <xdr:rowOff>0</xdr:rowOff>
    </xdr:from>
    <xdr:to>
      <xdr:col>11</xdr:col>
      <xdr:colOff>0</xdr:colOff>
      <xdr:row>102</xdr:row>
      <xdr:rowOff>161925</xdr:rowOff>
    </xdr:to>
    <xdr:graphicFrame>
      <xdr:nvGraphicFramePr>
        <xdr:cNvPr id="3" name="Chart 3"/>
        <xdr:cNvGraphicFramePr/>
      </xdr:nvGraphicFramePr>
      <xdr:xfrm>
        <a:off x="1457325" y="17164050"/>
        <a:ext cx="567690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1133475</xdr:colOff>
      <xdr:row>103</xdr:row>
      <xdr:rowOff>171450</xdr:rowOff>
    </xdr:from>
    <xdr:to>
      <xdr:col>10</xdr:col>
      <xdr:colOff>638175</xdr:colOff>
      <xdr:row>129</xdr:row>
      <xdr:rowOff>171450</xdr:rowOff>
    </xdr:to>
    <xdr:graphicFrame>
      <xdr:nvGraphicFramePr>
        <xdr:cNvPr id="4" name="Chart 4"/>
        <xdr:cNvGraphicFramePr/>
      </xdr:nvGraphicFramePr>
      <xdr:xfrm>
        <a:off x="1457325" y="22107525"/>
        <a:ext cx="5676900" cy="4457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2</xdr:row>
      <xdr:rowOff>123825</xdr:rowOff>
    </xdr:from>
    <xdr:to>
      <xdr:col>8</xdr:col>
      <xdr:colOff>1076325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1371600" y="466725"/>
        <a:ext cx="51911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685800</xdr:colOff>
      <xdr:row>29</xdr:row>
      <xdr:rowOff>171450</xdr:rowOff>
    </xdr:from>
    <xdr:to>
      <xdr:col>8</xdr:col>
      <xdr:colOff>1076325</xdr:colOff>
      <xdr:row>54</xdr:row>
      <xdr:rowOff>171450</xdr:rowOff>
    </xdr:to>
    <xdr:graphicFrame>
      <xdr:nvGraphicFramePr>
        <xdr:cNvPr id="2" name="Chart 2"/>
        <xdr:cNvGraphicFramePr/>
      </xdr:nvGraphicFramePr>
      <xdr:xfrm>
        <a:off x="1371600" y="5143500"/>
        <a:ext cx="519112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zoomScalePageLayoutView="0" workbookViewId="0" topLeftCell="A1">
      <selection activeCell="D14" sqref="D14"/>
    </sheetView>
  </sheetViews>
  <sheetFormatPr defaultColWidth="9.00390625" defaultRowHeight="13.5"/>
  <sheetData>
    <row r="14" ht="30.75">
      <c r="D14" s="12" t="s">
        <v>32</v>
      </c>
    </row>
  </sheetData>
  <sheetProtection/>
  <printOptions/>
  <pageMargins left="0.75" right="0.75" top="1" bottom="1" header="0.512" footer="0.512"/>
  <pageSetup firstPageNumber="29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5"/>
  <sheetViews>
    <sheetView view="pageBreakPreview" zoomScaleNormal="75" zoomScaleSheetLayoutView="100" zoomScalePageLayoutView="0" workbookViewId="0" topLeftCell="A1">
      <selection activeCell="C88" sqref="C88"/>
    </sheetView>
  </sheetViews>
  <sheetFormatPr defaultColWidth="9.00390625" defaultRowHeight="13.5"/>
  <cols>
    <col min="1" max="1" width="1.25" style="2" customWidth="1"/>
    <col min="2" max="2" width="3.00390625" style="2" customWidth="1"/>
    <col min="3" max="3" width="20.75390625" style="2" customWidth="1"/>
    <col min="4" max="4" width="10.00390625" style="2" customWidth="1"/>
    <col min="5" max="12" width="8.375" style="2" customWidth="1"/>
    <col min="13" max="13" width="9.25390625" style="2" customWidth="1"/>
    <col min="14" max="14" width="9.50390625" style="2" customWidth="1"/>
    <col min="15" max="15" width="10.375" style="2" customWidth="1"/>
    <col min="16" max="17" width="12.00390625" style="2" customWidth="1"/>
    <col min="18" max="16384" width="9.00390625" style="2" customWidth="1"/>
  </cols>
  <sheetData>
    <row r="1" spans="1:1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1"/>
      <c r="B2" s="43" t="s">
        <v>0</v>
      </c>
      <c r="C2" s="44"/>
      <c r="D2" s="44"/>
      <c r="E2" s="44"/>
      <c r="F2" s="1"/>
      <c r="G2" s="1"/>
      <c r="H2" s="1"/>
      <c r="I2" s="1"/>
      <c r="J2" s="1"/>
      <c r="K2" s="1"/>
      <c r="L2" s="1"/>
    </row>
    <row r="3" spans="1:12" ht="16.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0" ht="21" customHeight="1">
      <c r="A4" s="1"/>
      <c r="B4" s="139" t="s">
        <v>5</v>
      </c>
      <c r="C4" s="140"/>
      <c r="D4" s="141"/>
      <c r="E4" s="134" t="s">
        <v>6</v>
      </c>
      <c r="F4" s="158"/>
      <c r="G4" s="134" t="s">
        <v>7</v>
      </c>
      <c r="H4" s="158"/>
      <c r="I4" s="134" t="s">
        <v>8</v>
      </c>
      <c r="J4" s="158"/>
    </row>
    <row r="5" spans="1:10" ht="18" customHeight="1">
      <c r="A5" s="1"/>
      <c r="B5" s="161"/>
      <c r="C5" s="162"/>
      <c r="D5" s="163"/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</row>
    <row r="6" spans="1:10" ht="12" customHeight="1">
      <c r="A6" s="1"/>
      <c r="B6" s="6"/>
      <c r="C6" s="32"/>
      <c r="D6" s="33"/>
      <c r="E6" s="25"/>
      <c r="F6" s="26" t="s">
        <v>9</v>
      </c>
      <c r="G6" s="25"/>
      <c r="H6" s="26" t="s">
        <v>9</v>
      </c>
      <c r="I6" s="25"/>
      <c r="J6" s="26" t="s">
        <v>9</v>
      </c>
    </row>
    <row r="7" spans="1:12" ht="21.75" customHeight="1">
      <c r="A7" s="1"/>
      <c r="B7" s="135" t="s">
        <v>10</v>
      </c>
      <c r="C7" s="136"/>
      <c r="D7" s="34" t="s">
        <v>48</v>
      </c>
      <c r="E7" s="38">
        <f aca="true" t="shared" si="0" ref="E7:J7">E9+E11+E13+E15+E17+E19+E21+E23+E25+E27+E29</f>
        <v>3058</v>
      </c>
      <c r="F7" s="39">
        <f t="shared" si="0"/>
        <v>26735</v>
      </c>
      <c r="G7" s="38">
        <f t="shared" si="0"/>
        <v>3148</v>
      </c>
      <c r="H7" s="40">
        <f t="shared" si="0"/>
        <v>28832</v>
      </c>
      <c r="I7" s="39">
        <f t="shared" si="0"/>
        <v>3147</v>
      </c>
      <c r="J7" s="40">
        <f t="shared" si="0"/>
        <v>28195</v>
      </c>
      <c r="L7" s="15"/>
    </row>
    <row r="8" spans="1:10" ht="21.75" customHeight="1">
      <c r="A8" s="1"/>
      <c r="B8" s="137"/>
      <c r="C8" s="138"/>
      <c r="D8" s="35" t="s">
        <v>49</v>
      </c>
      <c r="E8" s="36">
        <v>485</v>
      </c>
      <c r="F8" s="37">
        <v>3865</v>
      </c>
      <c r="G8" s="36">
        <v>450</v>
      </c>
      <c r="H8" s="37">
        <v>3368</v>
      </c>
      <c r="I8" s="36">
        <v>392</v>
      </c>
      <c r="J8" s="37">
        <v>2923</v>
      </c>
    </row>
    <row r="9" spans="1:10" ht="18" customHeight="1">
      <c r="A9" s="1"/>
      <c r="B9" s="135" t="s">
        <v>11</v>
      </c>
      <c r="C9" s="136"/>
      <c r="D9" s="34" t="s">
        <v>48</v>
      </c>
      <c r="E9" s="27">
        <v>6</v>
      </c>
      <c r="F9" s="11">
        <v>55</v>
      </c>
      <c r="G9" s="27">
        <v>8</v>
      </c>
      <c r="H9" s="11">
        <v>56</v>
      </c>
      <c r="I9" s="27">
        <v>10</v>
      </c>
      <c r="J9" s="11">
        <v>81</v>
      </c>
    </row>
    <row r="10" spans="1:10" ht="18" customHeight="1">
      <c r="A10" s="1"/>
      <c r="B10" s="137"/>
      <c r="C10" s="138"/>
      <c r="D10" s="35" t="s">
        <v>49</v>
      </c>
      <c r="E10" s="36">
        <v>0</v>
      </c>
      <c r="F10" s="37">
        <v>0</v>
      </c>
      <c r="G10" s="36">
        <v>1</v>
      </c>
      <c r="H10" s="37">
        <v>51</v>
      </c>
      <c r="I10" s="36">
        <v>1</v>
      </c>
      <c r="J10" s="37">
        <v>41</v>
      </c>
    </row>
    <row r="11" spans="1:10" ht="18" customHeight="1">
      <c r="A11" s="1"/>
      <c r="B11" s="135" t="s">
        <v>12</v>
      </c>
      <c r="C11" s="136"/>
      <c r="D11" s="34" t="s">
        <v>48</v>
      </c>
      <c r="E11" s="27">
        <v>8</v>
      </c>
      <c r="F11" s="11">
        <v>92</v>
      </c>
      <c r="G11" s="27">
        <v>7</v>
      </c>
      <c r="H11" s="11">
        <v>92</v>
      </c>
      <c r="I11" s="27">
        <v>7</v>
      </c>
      <c r="J11" s="11">
        <v>53</v>
      </c>
    </row>
    <row r="12" spans="1:10" ht="18" customHeight="1">
      <c r="A12" s="1"/>
      <c r="B12" s="137"/>
      <c r="C12" s="138"/>
      <c r="D12" s="35" t="s">
        <v>49</v>
      </c>
      <c r="E12" s="36">
        <v>2</v>
      </c>
      <c r="F12" s="37">
        <v>34</v>
      </c>
      <c r="G12" s="36">
        <v>6</v>
      </c>
      <c r="H12" s="37">
        <v>61</v>
      </c>
      <c r="I12" s="36">
        <v>1</v>
      </c>
      <c r="J12" s="37">
        <v>3</v>
      </c>
    </row>
    <row r="13" spans="1:10" ht="18" customHeight="1">
      <c r="A13" s="1"/>
      <c r="B13" s="135" t="s">
        <v>13</v>
      </c>
      <c r="C13" s="136"/>
      <c r="D13" s="34" t="s">
        <v>48</v>
      </c>
      <c r="E13" s="27">
        <v>412</v>
      </c>
      <c r="F13" s="11">
        <v>2607</v>
      </c>
      <c r="G13" s="27">
        <v>440</v>
      </c>
      <c r="H13" s="11">
        <v>2876</v>
      </c>
      <c r="I13" s="27">
        <v>401</v>
      </c>
      <c r="J13" s="11">
        <v>2304</v>
      </c>
    </row>
    <row r="14" spans="1:10" ht="18" customHeight="1">
      <c r="A14" s="1"/>
      <c r="B14" s="137"/>
      <c r="C14" s="138"/>
      <c r="D14" s="35" t="s">
        <v>49</v>
      </c>
      <c r="E14" s="36">
        <v>68</v>
      </c>
      <c r="F14" s="37">
        <v>470</v>
      </c>
      <c r="G14" s="36">
        <v>69</v>
      </c>
      <c r="H14" s="37">
        <v>388</v>
      </c>
      <c r="I14" s="36">
        <v>58</v>
      </c>
      <c r="J14" s="37">
        <v>310</v>
      </c>
    </row>
    <row r="15" spans="1:10" ht="18" customHeight="1">
      <c r="A15" s="1"/>
      <c r="B15" s="135" t="s">
        <v>14</v>
      </c>
      <c r="C15" s="136"/>
      <c r="D15" s="34" t="s">
        <v>48</v>
      </c>
      <c r="E15" s="27">
        <v>513</v>
      </c>
      <c r="F15" s="11">
        <v>10150</v>
      </c>
      <c r="G15" s="27">
        <v>489</v>
      </c>
      <c r="H15" s="11">
        <v>10484</v>
      </c>
      <c r="I15" s="27">
        <v>450</v>
      </c>
      <c r="J15" s="11">
        <v>9703</v>
      </c>
    </row>
    <row r="16" spans="1:10" ht="18" customHeight="1">
      <c r="A16" s="1"/>
      <c r="B16" s="137"/>
      <c r="C16" s="138"/>
      <c r="D16" s="35" t="s">
        <v>49</v>
      </c>
      <c r="E16" s="36">
        <v>72</v>
      </c>
      <c r="F16" s="37">
        <v>1379</v>
      </c>
      <c r="G16" s="36">
        <v>57</v>
      </c>
      <c r="H16" s="37">
        <v>1066</v>
      </c>
      <c r="I16" s="36">
        <v>42</v>
      </c>
      <c r="J16" s="37">
        <v>876</v>
      </c>
    </row>
    <row r="17" spans="1:10" ht="18" customHeight="1">
      <c r="A17" s="1"/>
      <c r="B17" s="165" t="s">
        <v>50</v>
      </c>
      <c r="C17" s="166"/>
      <c r="D17" s="34" t="s">
        <v>48</v>
      </c>
      <c r="E17" s="27">
        <v>4</v>
      </c>
      <c r="F17" s="11">
        <v>124</v>
      </c>
      <c r="G17" s="27">
        <v>5</v>
      </c>
      <c r="H17" s="11">
        <v>115</v>
      </c>
      <c r="I17" s="27">
        <v>6</v>
      </c>
      <c r="J17" s="11">
        <v>134</v>
      </c>
    </row>
    <row r="18" spans="1:10" ht="18" customHeight="1">
      <c r="A18" s="1"/>
      <c r="B18" s="167"/>
      <c r="C18" s="168"/>
      <c r="D18" s="35" t="s">
        <v>49</v>
      </c>
      <c r="E18" s="36">
        <v>2</v>
      </c>
      <c r="F18" s="37">
        <v>19</v>
      </c>
      <c r="G18" s="36">
        <v>2</v>
      </c>
      <c r="H18" s="37">
        <v>9</v>
      </c>
      <c r="I18" s="36">
        <v>2</v>
      </c>
      <c r="J18" s="37">
        <v>9</v>
      </c>
    </row>
    <row r="19" spans="1:10" ht="18" customHeight="1">
      <c r="A19" s="1"/>
      <c r="B19" s="135" t="s">
        <v>15</v>
      </c>
      <c r="C19" s="136"/>
      <c r="D19" s="34" t="s">
        <v>48</v>
      </c>
      <c r="E19" s="27">
        <v>59</v>
      </c>
      <c r="F19" s="11">
        <v>970</v>
      </c>
      <c r="G19" s="27">
        <v>69</v>
      </c>
      <c r="H19" s="11">
        <v>1116</v>
      </c>
      <c r="I19" s="27">
        <v>86</v>
      </c>
      <c r="J19" s="11">
        <v>1285</v>
      </c>
    </row>
    <row r="20" spans="1:10" ht="18" customHeight="1">
      <c r="A20" s="1"/>
      <c r="B20" s="137"/>
      <c r="C20" s="138"/>
      <c r="D20" s="35" t="s">
        <v>49</v>
      </c>
      <c r="E20" s="36">
        <v>15</v>
      </c>
      <c r="F20" s="37">
        <v>136</v>
      </c>
      <c r="G20" s="36">
        <v>12</v>
      </c>
      <c r="H20" s="37">
        <v>94</v>
      </c>
      <c r="I20" s="36">
        <v>8</v>
      </c>
      <c r="J20" s="37">
        <v>58</v>
      </c>
    </row>
    <row r="21" spans="1:10" ht="18" customHeight="1">
      <c r="A21" s="1"/>
      <c r="B21" s="164" t="s">
        <v>38</v>
      </c>
      <c r="C21" s="138"/>
      <c r="D21" s="34" t="s">
        <v>48</v>
      </c>
      <c r="E21" s="27">
        <v>1067</v>
      </c>
      <c r="F21" s="11">
        <v>4987</v>
      </c>
      <c r="G21" s="27">
        <v>1078</v>
      </c>
      <c r="H21" s="11">
        <v>6050</v>
      </c>
      <c r="I21" s="27">
        <v>1027</v>
      </c>
      <c r="J21" s="11">
        <v>6352</v>
      </c>
    </row>
    <row r="22" spans="1:10" ht="18" customHeight="1">
      <c r="A22" s="1"/>
      <c r="B22" s="137"/>
      <c r="C22" s="138"/>
      <c r="D22" s="35" t="s">
        <v>49</v>
      </c>
      <c r="E22" s="36">
        <v>194</v>
      </c>
      <c r="F22" s="37">
        <v>744</v>
      </c>
      <c r="G22" s="36">
        <v>183</v>
      </c>
      <c r="H22" s="37">
        <v>681</v>
      </c>
      <c r="I22" s="36">
        <v>164</v>
      </c>
      <c r="J22" s="37">
        <v>654</v>
      </c>
    </row>
    <row r="23" spans="1:14" ht="18" customHeight="1">
      <c r="A23" s="1"/>
      <c r="B23" s="135" t="s">
        <v>16</v>
      </c>
      <c r="C23" s="136"/>
      <c r="D23" s="34" t="s">
        <v>48</v>
      </c>
      <c r="E23" s="27">
        <v>48</v>
      </c>
      <c r="F23" s="11">
        <v>544</v>
      </c>
      <c r="G23" s="27">
        <v>57</v>
      </c>
      <c r="H23" s="11">
        <v>594</v>
      </c>
      <c r="I23" s="27">
        <v>49</v>
      </c>
      <c r="J23" s="11">
        <v>483</v>
      </c>
      <c r="N23" s="14"/>
    </row>
    <row r="24" spans="1:10" ht="18" customHeight="1">
      <c r="A24" s="1"/>
      <c r="B24" s="137"/>
      <c r="C24" s="138"/>
      <c r="D24" s="35" t="s">
        <v>49</v>
      </c>
      <c r="E24" s="36">
        <v>4</v>
      </c>
      <c r="F24" s="37">
        <v>54</v>
      </c>
      <c r="G24" s="36">
        <v>4</v>
      </c>
      <c r="H24" s="37">
        <v>49</v>
      </c>
      <c r="I24" s="36">
        <v>3</v>
      </c>
      <c r="J24" s="37">
        <v>39</v>
      </c>
    </row>
    <row r="25" spans="1:10" ht="18" customHeight="1">
      <c r="A25" s="1"/>
      <c r="B25" s="135" t="s">
        <v>17</v>
      </c>
      <c r="C25" s="136"/>
      <c r="D25" s="34" t="s">
        <v>48</v>
      </c>
      <c r="E25" s="27">
        <v>122</v>
      </c>
      <c r="F25" s="11">
        <v>249</v>
      </c>
      <c r="G25" s="27">
        <v>141</v>
      </c>
      <c r="H25" s="11">
        <v>258</v>
      </c>
      <c r="I25" s="27">
        <v>178</v>
      </c>
      <c r="J25" s="11">
        <v>276</v>
      </c>
    </row>
    <row r="26" spans="1:10" ht="18" customHeight="1">
      <c r="A26" s="1"/>
      <c r="B26" s="137"/>
      <c r="C26" s="138"/>
      <c r="D26" s="35" t="s">
        <v>49</v>
      </c>
      <c r="E26" s="36">
        <v>4</v>
      </c>
      <c r="F26" s="37">
        <v>7</v>
      </c>
      <c r="G26" s="36">
        <v>3</v>
      </c>
      <c r="H26" s="37">
        <v>12</v>
      </c>
      <c r="I26" s="36">
        <v>3</v>
      </c>
      <c r="J26" s="37">
        <v>4</v>
      </c>
    </row>
    <row r="27" spans="1:11" ht="18" customHeight="1">
      <c r="A27" s="1"/>
      <c r="B27" s="135" t="s">
        <v>18</v>
      </c>
      <c r="C27" s="136"/>
      <c r="D27" s="34" t="s">
        <v>48</v>
      </c>
      <c r="E27" s="27">
        <v>798</v>
      </c>
      <c r="F27" s="11">
        <v>6322</v>
      </c>
      <c r="G27" s="27">
        <v>835</v>
      </c>
      <c r="H27" s="11">
        <v>6537</v>
      </c>
      <c r="I27" s="27">
        <v>911</v>
      </c>
      <c r="J27" s="11">
        <v>6881</v>
      </c>
      <c r="K27" s="1"/>
    </row>
    <row r="28" spans="1:11" ht="18" customHeight="1">
      <c r="A28" s="1"/>
      <c r="B28" s="137"/>
      <c r="C28" s="138"/>
      <c r="D28" s="35" t="s">
        <v>49</v>
      </c>
      <c r="E28" s="36">
        <v>115</v>
      </c>
      <c r="F28" s="37">
        <v>856</v>
      </c>
      <c r="G28" s="36">
        <v>108</v>
      </c>
      <c r="H28" s="37">
        <v>842</v>
      </c>
      <c r="I28" s="36">
        <v>105</v>
      </c>
      <c r="J28" s="37">
        <v>842</v>
      </c>
      <c r="K28" s="1"/>
    </row>
    <row r="29" spans="1:11" ht="18" customHeight="1">
      <c r="A29" s="1"/>
      <c r="B29" s="164" t="s">
        <v>19</v>
      </c>
      <c r="C29" s="136"/>
      <c r="D29" s="34" t="s">
        <v>48</v>
      </c>
      <c r="E29" s="27">
        <v>21</v>
      </c>
      <c r="F29" s="11">
        <v>635</v>
      </c>
      <c r="G29" s="27">
        <v>19</v>
      </c>
      <c r="H29" s="11">
        <v>654</v>
      </c>
      <c r="I29" s="27">
        <v>22</v>
      </c>
      <c r="J29" s="11">
        <v>643</v>
      </c>
      <c r="K29" s="1"/>
    </row>
    <row r="30" spans="1:11" ht="18" customHeight="1">
      <c r="A30" s="1"/>
      <c r="B30" s="173"/>
      <c r="C30" s="174"/>
      <c r="D30" s="35" t="s">
        <v>49</v>
      </c>
      <c r="E30" s="36">
        <v>9</v>
      </c>
      <c r="F30" s="37">
        <v>166</v>
      </c>
      <c r="G30" s="36">
        <v>5</v>
      </c>
      <c r="H30" s="37">
        <v>115</v>
      </c>
      <c r="I30" s="36">
        <v>5</v>
      </c>
      <c r="J30" s="37">
        <v>87</v>
      </c>
      <c r="K30" s="1"/>
    </row>
    <row r="31" spans="1:11" ht="13.5">
      <c r="A31" s="1"/>
      <c r="B31" s="9" t="s">
        <v>47</v>
      </c>
      <c r="G31" s="42"/>
      <c r="J31" s="30" t="s">
        <v>3</v>
      </c>
      <c r="K31" s="1"/>
    </row>
    <row r="32" spans="1:6" ht="13.5">
      <c r="A32" s="1"/>
      <c r="E32" s="14"/>
      <c r="F32" s="14"/>
    </row>
    <row r="34" spans="1:6" ht="21" customHeight="1">
      <c r="A34" s="1"/>
      <c r="B34" s="43" t="s">
        <v>0</v>
      </c>
      <c r="C34" s="1"/>
      <c r="D34" s="1"/>
      <c r="E34" s="1"/>
      <c r="F34" s="1"/>
    </row>
    <row r="35" spans="1:6" ht="18" customHeight="1">
      <c r="A35" s="1"/>
      <c r="B35" s="3"/>
      <c r="C35" s="1"/>
      <c r="D35" s="1"/>
      <c r="E35" s="1"/>
      <c r="F35" s="1"/>
    </row>
    <row r="36" spans="1:9" ht="24" customHeight="1">
      <c r="A36" s="1"/>
      <c r="B36" s="139" t="s">
        <v>5</v>
      </c>
      <c r="C36" s="140"/>
      <c r="D36" s="141"/>
      <c r="E36" s="134" t="s">
        <v>51</v>
      </c>
      <c r="F36" s="158"/>
      <c r="G36" s="50"/>
      <c r="H36" s="157" t="s">
        <v>77</v>
      </c>
      <c r="I36" s="158"/>
    </row>
    <row r="37" spans="1:9" ht="23.25" customHeight="1">
      <c r="A37" s="1"/>
      <c r="B37" s="161"/>
      <c r="C37" s="162"/>
      <c r="D37" s="163"/>
      <c r="E37" s="5" t="s">
        <v>1</v>
      </c>
      <c r="F37" s="5" t="s">
        <v>2</v>
      </c>
      <c r="G37" s="51"/>
      <c r="H37" s="5" t="s">
        <v>1</v>
      </c>
      <c r="I37" s="5" t="s">
        <v>2</v>
      </c>
    </row>
    <row r="38" spans="1:9" ht="12" customHeight="1">
      <c r="A38" s="1"/>
      <c r="B38" s="6"/>
      <c r="C38" s="32"/>
      <c r="D38" s="33"/>
      <c r="E38" s="25"/>
      <c r="F38" s="26" t="s">
        <v>9</v>
      </c>
      <c r="G38" s="52"/>
      <c r="H38" s="25"/>
      <c r="I38" s="26" t="s">
        <v>9</v>
      </c>
    </row>
    <row r="39" spans="1:9" ht="18" customHeight="1">
      <c r="A39" s="1"/>
      <c r="B39" s="135" t="s">
        <v>10</v>
      </c>
      <c r="C39" s="136"/>
      <c r="D39" s="34" t="s">
        <v>48</v>
      </c>
      <c r="E39" s="38">
        <v>2914</v>
      </c>
      <c r="F39" s="40">
        <v>23845</v>
      </c>
      <c r="G39" s="159" t="s">
        <v>76</v>
      </c>
      <c r="H39" s="133">
        <v>3256</v>
      </c>
      <c r="I39" s="156">
        <v>29146</v>
      </c>
    </row>
    <row r="40" spans="1:9" ht="18" customHeight="1">
      <c r="A40" s="1"/>
      <c r="B40" s="137"/>
      <c r="C40" s="138"/>
      <c r="D40" s="35" t="s">
        <v>49</v>
      </c>
      <c r="E40" s="36">
        <v>336</v>
      </c>
      <c r="F40" s="37">
        <v>2146</v>
      </c>
      <c r="G40" s="160"/>
      <c r="H40" s="146"/>
      <c r="I40" s="148"/>
    </row>
    <row r="41" spans="1:9" ht="18" customHeight="1">
      <c r="A41" s="1"/>
      <c r="B41" s="135" t="s">
        <v>11</v>
      </c>
      <c r="C41" s="136"/>
      <c r="D41" s="34" t="s">
        <v>48</v>
      </c>
      <c r="E41" s="27">
        <v>11</v>
      </c>
      <c r="F41" s="11">
        <v>29</v>
      </c>
      <c r="G41" s="154" t="s">
        <v>76</v>
      </c>
      <c r="H41" s="145">
        <v>11</v>
      </c>
      <c r="I41" s="147">
        <v>81</v>
      </c>
    </row>
    <row r="42" spans="1:9" ht="18" customHeight="1">
      <c r="A42" s="1"/>
      <c r="B42" s="137"/>
      <c r="C42" s="138"/>
      <c r="D42" s="35" t="s">
        <v>49</v>
      </c>
      <c r="E42" s="36">
        <v>1</v>
      </c>
      <c r="F42" s="37">
        <v>33</v>
      </c>
      <c r="G42" s="155"/>
      <c r="H42" s="146"/>
      <c r="I42" s="148"/>
    </row>
    <row r="43" spans="1:9" ht="18" customHeight="1">
      <c r="A43" s="1"/>
      <c r="B43" s="135" t="s">
        <v>12</v>
      </c>
      <c r="C43" s="136"/>
      <c r="D43" s="34" t="s">
        <v>48</v>
      </c>
      <c r="E43" s="27">
        <v>5</v>
      </c>
      <c r="F43" s="11">
        <v>41</v>
      </c>
      <c r="G43" s="154" t="s">
        <v>76</v>
      </c>
      <c r="H43" s="145">
        <v>4</v>
      </c>
      <c r="I43" s="147">
        <v>32</v>
      </c>
    </row>
    <row r="44" spans="1:20" ht="18" customHeight="1">
      <c r="A44" s="1"/>
      <c r="B44" s="137"/>
      <c r="C44" s="138"/>
      <c r="D44" s="35" t="s">
        <v>49</v>
      </c>
      <c r="E44" s="36">
        <v>1</v>
      </c>
      <c r="F44" s="37">
        <v>3</v>
      </c>
      <c r="G44" s="155"/>
      <c r="H44" s="146"/>
      <c r="I44" s="148"/>
      <c r="O44" s="15" t="s">
        <v>61</v>
      </c>
      <c r="S44" s="14"/>
      <c r="T44" s="14"/>
    </row>
    <row r="45" spans="1:14" ht="18" customHeight="1">
      <c r="A45" s="1"/>
      <c r="B45" s="135" t="s">
        <v>13</v>
      </c>
      <c r="C45" s="136"/>
      <c r="D45" s="34" t="s">
        <v>48</v>
      </c>
      <c r="E45" s="27">
        <v>378</v>
      </c>
      <c r="F45" s="11">
        <v>2198</v>
      </c>
      <c r="G45" s="154" t="s">
        <v>76</v>
      </c>
      <c r="H45" s="145">
        <v>413</v>
      </c>
      <c r="I45" s="147">
        <v>2484</v>
      </c>
      <c r="N45" s="15" t="s">
        <v>97</v>
      </c>
    </row>
    <row r="46" spans="1:22" ht="18" customHeight="1">
      <c r="A46" s="1"/>
      <c r="B46" s="137"/>
      <c r="C46" s="138"/>
      <c r="D46" s="35" t="s">
        <v>49</v>
      </c>
      <c r="E46" s="36">
        <v>54</v>
      </c>
      <c r="F46" s="37">
        <v>288</v>
      </c>
      <c r="G46" s="155"/>
      <c r="H46" s="146"/>
      <c r="I46" s="148"/>
      <c r="M46" s="14"/>
      <c r="N46" s="15" t="s">
        <v>33</v>
      </c>
      <c r="O46" s="15" t="s">
        <v>34</v>
      </c>
      <c r="P46" s="15" t="s">
        <v>60</v>
      </c>
      <c r="Q46" s="15" t="s">
        <v>89</v>
      </c>
      <c r="S46" s="15"/>
      <c r="T46" s="15"/>
      <c r="U46" s="15"/>
      <c r="V46" s="15"/>
    </row>
    <row r="47" spans="1:22" ht="17.25" customHeight="1">
      <c r="A47" s="1"/>
      <c r="B47" s="135" t="s">
        <v>14</v>
      </c>
      <c r="C47" s="136"/>
      <c r="D47" s="34" t="s">
        <v>48</v>
      </c>
      <c r="E47" s="27">
        <v>407</v>
      </c>
      <c r="F47" s="11">
        <v>8297</v>
      </c>
      <c r="G47" s="154" t="s">
        <v>76</v>
      </c>
      <c r="H47" s="145">
        <v>419</v>
      </c>
      <c r="I47" s="147">
        <v>9150</v>
      </c>
      <c r="M47" s="14"/>
      <c r="N47" s="14">
        <f>SUM(G9:G10)</f>
        <v>9</v>
      </c>
      <c r="O47" s="14">
        <f>SUM(I9:I10)</f>
        <v>11</v>
      </c>
      <c r="P47" s="14">
        <f>SUM(E41:E42)</f>
        <v>12</v>
      </c>
      <c r="Q47" s="14">
        <f>SUM(H41)</f>
        <v>11</v>
      </c>
      <c r="R47" s="16" t="s">
        <v>35</v>
      </c>
      <c r="S47" s="14"/>
      <c r="T47" s="14"/>
      <c r="U47" s="14"/>
      <c r="V47" s="14"/>
    </row>
    <row r="48" spans="1:22" ht="18" customHeight="1">
      <c r="A48" s="1"/>
      <c r="B48" s="137"/>
      <c r="C48" s="138"/>
      <c r="D48" s="35" t="s">
        <v>49</v>
      </c>
      <c r="E48" s="36">
        <v>39</v>
      </c>
      <c r="F48" s="37">
        <v>601</v>
      </c>
      <c r="G48" s="155"/>
      <c r="H48" s="146"/>
      <c r="I48" s="148"/>
      <c r="M48" s="14"/>
      <c r="N48" s="14">
        <f>SUM(G11:G16)</f>
        <v>1068</v>
      </c>
      <c r="O48" s="14">
        <f>SUM(I11:I16)</f>
        <v>959</v>
      </c>
      <c r="P48" s="14">
        <f>SUM(E43:E48)</f>
        <v>884</v>
      </c>
      <c r="Q48" s="14">
        <f>SUM(H43:H48)</f>
        <v>836</v>
      </c>
      <c r="R48" s="16" t="s">
        <v>36</v>
      </c>
      <c r="S48" s="14"/>
      <c r="T48" s="14"/>
      <c r="U48" s="14"/>
      <c r="V48" s="14"/>
    </row>
    <row r="49" spans="1:22" ht="18" customHeight="1">
      <c r="A49" s="1"/>
      <c r="B49" s="169" t="s">
        <v>50</v>
      </c>
      <c r="C49" s="170"/>
      <c r="D49" s="34" t="s">
        <v>48</v>
      </c>
      <c r="E49" s="27">
        <v>2</v>
      </c>
      <c r="F49" s="11">
        <v>29</v>
      </c>
      <c r="G49" s="154" t="s">
        <v>76</v>
      </c>
      <c r="H49" s="145">
        <v>7</v>
      </c>
      <c r="I49" s="147">
        <v>103</v>
      </c>
      <c r="M49" s="4"/>
      <c r="N49" s="14">
        <f>SUM(G17:G30)</f>
        <v>2521</v>
      </c>
      <c r="O49" s="14">
        <f>SUM(I17:I30)</f>
        <v>2569</v>
      </c>
      <c r="P49" s="14">
        <f>SUM(E49:E72)</f>
        <v>2354</v>
      </c>
      <c r="Q49" s="14">
        <f>SUM(H49:H72)</f>
        <v>2409</v>
      </c>
      <c r="R49" s="15" t="s">
        <v>37</v>
      </c>
      <c r="S49" s="14"/>
      <c r="T49" s="14"/>
      <c r="U49" s="14"/>
      <c r="V49" s="14"/>
    </row>
    <row r="50" spans="1:22" ht="18" customHeight="1">
      <c r="A50" s="1"/>
      <c r="B50" s="171"/>
      <c r="C50" s="172"/>
      <c r="D50" s="35" t="s">
        <v>49</v>
      </c>
      <c r="E50" s="36">
        <f>-F50</f>
        <v>0</v>
      </c>
      <c r="F50" s="37">
        <v>0</v>
      </c>
      <c r="G50" s="155"/>
      <c r="H50" s="146"/>
      <c r="I50" s="148"/>
      <c r="K50" s="31"/>
      <c r="L50" s="31"/>
      <c r="N50" s="14">
        <f>SUM(I7:I8)</f>
        <v>3539</v>
      </c>
      <c r="O50" s="14">
        <f>SUM(I7:I8)</f>
        <v>3539</v>
      </c>
      <c r="P50" s="14">
        <f>SUM(E39:E40)</f>
        <v>3250</v>
      </c>
      <c r="Q50" s="14">
        <f>SUM(H39)</f>
        <v>3256</v>
      </c>
      <c r="R50" s="15" t="s">
        <v>61</v>
      </c>
      <c r="S50" s="14"/>
      <c r="T50" s="14"/>
      <c r="U50" s="14"/>
      <c r="V50" s="14"/>
    </row>
    <row r="51" spans="1:9" ht="18" customHeight="1">
      <c r="A51" s="1"/>
      <c r="B51" s="135" t="s">
        <v>52</v>
      </c>
      <c r="C51" s="136"/>
      <c r="D51" s="34" t="s">
        <v>48</v>
      </c>
      <c r="E51" s="27">
        <v>15</v>
      </c>
      <c r="F51" s="11">
        <v>185</v>
      </c>
      <c r="G51" s="154" t="s">
        <v>76</v>
      </c>
      <c r="H51" s="145">
        <v>15</v>
      </c>
      <c r="I51" s="147">
        <v>191</v>
      </c>
    </row>
    <row r="52" spans="1:15" ht="18" customHeight="1">
      <c r="A52" s="1"/>
      <c r="B52" s="137"/>
      <c r="C52" s="138"/>
      <c r="D52" s="35" t="s">
        <v>49</v>
      </c>
      <c r="E52" s="36">
        <v>0</v>
      </c>
      <c r="F52" s="37">
        <v>0</v>
      </c>
      <c r="G52" s="155"/>
      <c r="H52" s="146"/>
      <c r="I52" s="148"/>
      <c r="J52" s="31"/>
      <c r="O52" s="15" t="s">
        <v>62</v>
      </c>
    </row>
    <row r="53" spans="1:16" ht="18" customHeight="1">
      <c r="A53" s="1"/>
      <c r="B53" s="135" t="s">
        <v>53</v>
      </c>
      <c r="C53" s="136"/>
      <c r="D53" s="34" t="s">
        <v>48</v>
      </c>
      <c r="E53" s="27">
        <v>59</v>
      </c>
      <c r="F53" s="11">
        <v>1037</v>
      </c>
      <c r="G53" s="154" t="s">
        <v>76</v>
      </c>
      <c r="H53" s="145">
        <v>62</v>
      </c>
      <c r="I53" s="147">
        <v>1059</v>
      </c>
      <c r="J53" s="31"/>
      <c r="M53" s="15"/>
      <c r="N53" s="15"/>
      <c r="O53" s="15"/>
      <c r="P53" s="16"/>
    </row>
    <row r="54" spans="1:22" ht="18" customHeight="1">
      <c r="A54" s="1"/>
      <c r="B54" s="137"/>
      <c r="C54" s="138"/>
      <c r="D54" s="35" t="s">
        <v>49</v>
      </c>
      <c r="E54" s="36">
        <v>5</v>
      </c>
      <c r="F54" s="37">
        <v>35</v>
      </c>
      <c r="G54" s="155"/>
      <c r="H54" s="146"/>
      <c r="I54" s="148"/>
      <c r="J54" s="31"/>
      <c r="M54" s="15"/>
      <c r="N54" s="15" t="s">
        <v>33</v>
      </c>
      <c r="O54" s="15" t="s">
        <v>34</v>
      </c>
      <c r="P54" s="15" t="s">
        <v>60</v>
      </c>
      <c r="Q54" s="15" t="s">
        <v>89</v>
      </c>
      <c r="S54" s="15"/>
      <c r="T54" s="15"/>
      <c r="U54" s="15"/>
      <c r="V54" s="15"/>
    </row>
    <row r="55" spans="1:22" ht="18" customHeight="1">
      <c r="A55" s="1"/>
      <c r="B55" s="164" t="s">
        <v>54</v>
      </c>
      <c r="C55" s="138"/>
      <c r="D55" s="34" t="s">
        <v>48</v>
      </c>
      <c r="E55" s="27">
        <v>732</v>
      </c>
      <c r="F55" s="11">
        <v>4747</v>
      </c>
      <c r="G55" s="154" t="s">
        <v>76</v>
      </c>
      <c r="H55" s="145">
        <v>849</v>
      </c>
      <c r="I55" s="147">
        <v>5268</v>
      </c>
      <c r="M55" s="15"/>
      <c r="N55" s="14">
        <v>107</v>
      </c>
      <c r="O55" s="14">
        <f>SUM(J9:J10)</f>
        <v>122</v>
      </c>
      <c r="P55" s="14">
        <f>SUM(F41:F42)</f>
        <v>62</v>
      </c>
      <c r="Q55" s="14">
        <f>SUM(I41)</f>
        <v>81</v>
      </c>
      <c r="R55" s="16" t="s">
        <v>35</v>
      </c>
      <c r="S55" s="14"/>
      <c r="T55" s="14"/>
      <c r="U55" s="14"/>
      <c r="V55" s="14"/>
    </row>
    <row r="56" spans="1:22" ht="18" customHeight="1">
      <c r="A56" s="1"/>
      <c r="B56" s="137"/>
      <c r="C56" s="138"/>
      <c r="D56" s="35" t="s">
        <v>49</v>
      </c>
      <c r="E56" s="36">
        <v>127</v>
      </c>
      <c r="F56" s="37">
        <v>519</v>
      </c>
      <c r="G56" s="155"/>
      <c r="H56" s="146"/>
      <c r="I56" s="148"/>
      <c r="M56" s="15"/>
      <c r="N56" s="14">
        <f>SUM(H11:H16)</f>
        <v>14967</v>
      </c>
      <c r="O56" s="14">
        <f>SUM(J11:J16)</f>
        <v>13249</v>
      </c>
      <c r="P56" s="14">
        <f>SUM(F43:F48)</f>
        <v>11428</v>
      </c>
      <c r="Q56" s="14">
        <f>SUM(I43:I48)</f>
        <v>11666</v>
      </c>
      <c r="R56" s="16" t="s">
        <v>36</v>
      </c>
      <c r="S56" s="14"/>
      <c r="T56" s="14"/>
      <c r="U56" s="14"/>
      <c r="V56" s="14"/>
    </row>
    <row r="57" spans="1:22" ht="18" customHeight="1">
      <c r="A57" s="1"/>
      <c r="B57" s="135" t="s">
        <v>16</v>
      </c>
      <c r="C57" s="136"/>
      <c r="D57" s="34" t="s">
        <v>48</v>
      </c>
      <c r="E57" s="27">
        <v>41</v>
      </c>
      <c r="F57" s="11">
        <v>351</v>
      </c>
      <c r="G57" s="154" t="s">
        <v>76</v>
      </c>
      <c r="H57" s="145">
        <v>46</v>
      </c>
      <c r="I57" s="147">
        <v>387</v>
      </c>
      <c r="M57" s="15"/>
      <c r="N57" s="14">
        <f>SUM(H17:H30)</f>
        <v>17126</v>
      </c>
      <c r="O57" s="14">
        <f>SUM(J17:J30)</f>
        <v>17747</v>
      </c>
      <c r="P57" s="14">
        <f>SUM(F49:F72)</f>
        <v>14501</v>
      </c>
      <c r="Q57" s="14">
        <f>SUM(I49:I72)</f>
        <v>17399</v>
      </c>
      <c r="R57" s="15" t="s">
        <v>37</v>
      </c>
      <c r="S57" s="14"/>
      <c r="T57" s="14"/>
      <c r="U57" s="14"/>
      <c r="V57" s="14"/>
    </row>
    <row r="58" spans="1:21" ht="18" customHeight="1">
      <c r="A58" s="1"/>
      <c r="B58" s="137"/>
      <c r="C58" s="138"/>
      <c r="D58" s="35" t="s">
        <v>49</v>
      </c>
      <c r="E58" s="36">
        <v>3</v>
      </c>
      <c r="F58" s="37">
        <v>36</v>
      </c>
      <c r="G58" s="155"/>
      <c r="H58" s="146"/>
      <c r="I58" s="148"/>
      <c r="M58" s="14"/>
      <c r="N58" s="14">
        <f>SUM(N55:N57)</f>
        <v>32200</v>
      </c>
      <c r="O58" s="14">
        <f>SUM(J7:J8)</f>
        <v>31118</v>
      </c>
      <c r="P58" s="14">
        <f>SUM(F39:F40)</f>
        <v>25991</v>
      </c>
      <c r="Q58" s="14">
        <f>SUM(I39)</f>
        <v>29146</v>
      </c>
      <c r="R58" s="15" t="s">
        <v>62</v>
      </c>
      <c r="S58" s="14"/>
      <c r="T58" s="14"/>
      <c r="U58" s="14"/>
    </row>
    <row r="59" spans="1:22" ht="18" customHeight="1">
      <c r="A59" s="1"/>
      <c r="B59" s="135" t="s">
        <v>17</v>
      </c>
      <c r="C59" s="136"/>
      <c r="D59" s="34" t="s">
        <v>48</v>
      </c>
      <c r="E59" s="27">
        <v>195</v>
      </c>
      <c r="F59" s="11">
        <v>293</v>
      </c>
      <c r="G59" s="154" t="s">
        <v>76</v>
      </c>
      <c r="H59" s="145">
        <v>187</v>
      </c>
      <c r="I59" s="147">
        <v>311</v>
      </c>
      <c r="S59" s="14"/>
      <c r="T59" s="14"/>
      <c r="U59" s="14"/>
      <c r="V59" s="14"/>
    </row>
    <row r="60" spans="1:9" ht="18" customHeight="1">
      <c r="A60" s="1"/>
      <c r="B60" s="137"/>
      <c r="C60" s="138"/>
      <c r="D60" s="35" t="s">
        <v>49</v>
      </c>
      <c r="E60" s="36">
        <v>8</v>
      </c>
      <c r="F60" s="37">
        <v>9</v>
      </c>
      <c r="G60" s="155"/>
      <c r="H60" s="146"/>
      <c r="I60" s="148"/>
    </row>
    <row r="61" spans="1:11" ht="18" customHeight="1">
      <c r="A61" s="1"/>
      <c r="B61" s="135" t="s">
        <v>55</v>
      </c>
      <c r="C61" s="136"/>
      <c r="D61" s="34" t="s">
        <v>48</v>
      </c>
      <c r="E61" s="27">
        <v>298</v>
      </c>
      <c r="F61" s="11">
        <v>1692</v>
      </c>
      <c r="G61" s="154" t="s">
        <v>76</v>
      </c>
      <c r="H61" s="145">
        <v>308</v>
      </c>
      <c r="I61" s="147">
        <v>1766</v>
      </c>
      <c r="K61" s="14"/>
    </row>
    <row r="62" spans="1:9" ht="18" customHeight="1">
      <c r="A62" s="1"/>
      <c r="B62" s="137"/>
      <c r="C62" s="138"/>
      <c r="D62" s="35" t="s">
        <v>49</v>
      </c>
      <c r="E62" s="36">
        <v>28</v>
      </c>
      <c r="F62" s="37">
        <v>142</v>
      </c>
      <c r="G62" s="155"/>
      <c r="H62" s="146"/>
      <c r="I62" s="148"/>
    </row>
    <row r="63" spans="1:9" ht="18" customHeight="1">
      <c r="A63" s="1"/>
      <c r="B63" s="135" t="s">
        <v>56</v>
      </c>
      <c r="C63" s="136"/>
      <c r="D63" s="34" t="s">
        <v>48</v>
      </c>
      <c r="E63" s="27">
        <v>131</v>
      </c>
      <c r="F63" s="11">
        <v>1612</v>
      </c>
      <c r="G63" s="154" t="s">
        <v>76</v>
      </c>
      <c r="H63" s="145">
        <v>175</v>
      </c>
      <c r="I63" s="147">
        <v>2945</v>
      </c>
    </row>
    <row r="64" spans="1:9" ht="18" customHeight="1">
      <c r="A64" s="1"/>
      <c r="B64" s="137"/>
      <c r="C64" s="138"/>
      <c r="D64" s="35" t="s">
        <v>49</v>
      </c>
      <c r="E64" s="36">
        <v>12</v>
      </c>
      <c r="F64" s="37">
        <v>107</v>
      </c>
      <c r="G64" s="155"/>
      <c r="H64" s="146"/>
      <c r="I64" s="148"/>
    </row>
    <row r="65" spans="1:9" ht="18" customHeight="1">
      <c r="A65" s="1"/>
      <c r="B65" s="135" t="s">
        <v>57</v>
      </c>
      <c r="C65" s="136"/>
      <c r="D65" s="34" t="s">
        <v>48</v>
      </c>
      <c r="E65" s="27">
        <v>99</v>
      </c>
      <c r="F65" s="11">
        <v>376</v>
      </c>
      <c r="G65" s="154" t="s">
        <v>76</v>
      </c>
      <c r="H65" s="145">
        <v>136</v>
      </c>
      <c r="I65" s="147">
        <v>1121</v>
      </c>
    </row>
    <row r="66" spans="1:10" ht="18" customHeight="1">
      <c r="A66" s="1"/>
      <c r="B66" s="137"/>
      <c r="C66" s="138"/>
      <c r="D66" s="35" t="s">
        <v>49</v>
      </c>
      <c r="E66" s="36">
        <v>4</v>
      </c>
      <c r="F66" s="37">
        <v>17</v>
      </c>
      <c r="G66" s="155"/>
      <c r="H66" s="146"/>
      <c r="I66" s="148"/>
      <c r="J66" s="4"/>
    </row>
    <row r="67" spans="1:9" ht="18" customHeight="1">
      <c r="A67" s="1"/>
      <c r="B67" s="135" t="s">
        <v>58</v>
      </c>
      <c r="C67" s="136"/>
      <c r="D67" s="34" t="s">
        <v>48</v>
      </c>
      <c r="E67" s="27">
        <v>15</v>
      </c>
      <c r="F67" s="11">
        <v>192</v>
      </c>
      <c r="G67" s="154" t="s">
        <v>76</v>
      </c>
      <c r="H67" s="145">
        <v>26</v>
      </c>
      <c r="I67" s="147">
        <v>335</v>
      </c>
    </row>
    <row r="68" spans="1:9" ht="18" customHeight="1">
      <c r="A68" s="1"/>
      <c r="B68" s="137"/>
      <c r="C68" s="138"/>
      <c r="D68" s="35" t="s">
        <v>49</v>
      </c>
      <c r="E68" s="36">
        <v>1</v>
      </c>
      <c r="F68" s="37">
        <v>7</v>
      </c>
      <c r="G68" s="155"/>
      <c r="H68" s="146"/>
      <c r="I68" s="148"/>
    </row>
    <row r="69" spans="1:11" ht="18" customHeight="1">
      <c r="A69" s="1"/>
      <c r="B69" s="150" t="s">
        <v>59</v>
      </c>
      <c r="C69" s="151"/>
      <c r="D69" s="34" t="s">
        <v>48</v>
      </c>
      <c r="E69" s="27">
        <v>526</v>
      </c>
      <c r="F69" s="11">
        <v>2766</v>
      </c>
      <c r="G69" s="154" t="s">
        <v>76</v>
      </c>
      <c r="H69" s="145">
        <v>571</v>
      </c>
      <c r="I69" s="147">
        <v>3201</v>
      </c>
      <c r="K69" s="14"/>
    </row>
    <row r="70" spans="1:17" ht="18" customHeight="1">
      <c r="A70" s="1"/>
      <c r="B70" s="175"/>
      <c r="C70" s="176"/>
      <c r="D70" s="35" t="s">
        <v>49</v>
      </c>
      <c r="E70" s="36">
        <v>53</v>
      </c>
      <c r="F70" s="37">
        <v>349</v>
      </c>
      <c r="G70" s="155"/>
      <c r="H70" s="146"/>
      <c r="I70" s="148"/>
      <c r="J70" s="99"/>
      <c r="N70" s="99"/>
      <c r="O70" s="98"/>
      <c r="P70" s="98"/>
      <c r="Q70" s="99"/>
    </row>
    <row r="71" spans="1:9" ht="18" customHeight="1">
      <c r="A71" s="1"/>
      <c r="B71" s="150" t="s">
        <v>79</v>
      </c>
      <c r="C71" s="151"/>
      <c r="D71" s="13" t="s">
        <v>48</v>
      </c>
      <c r="E71" s="28" t="s">
        <v>104</v>
      </c>
      <c r="F71" s="100" t="s">
        <v>102</v>
      </c>
      <c r="G71" s="154" t="s">
        <v>76</v>
      </c>
      <c r="H71" s="145">
        <v>27</v>
      </c>
      <c r="I71" s="147">
        <v>712</v>
      </c>
    </row>
    <row r="72" spans="1:9" ht="18" customHeight="1">
      <c r="A72" s="1"/>
      <c r="B72" s="152"/>
      <c r="C72" s="153"/>
      <c r="D72" s="53" t="s">
        <v>49</v>
      </c>
      <c r="E72" s="101" t="s">
        <v>103</v>
      </c>
      <c r="F72" s="102" t="s">
        <v>103</v>
      </c>
      <c r="G72" s="155"/>
      <c r="H72" s="146"/>
      <c r="I72" s="148"/>
    </row>
    <row r="73" spans="2:12" ht="17.25" customHeight="1">
      <c r="B73" s="143" t="s">
        <v>101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5"/>
    </row>
    <row r="74" spans="2:11" ht="13.5">
      <c r="B74" s="149"/>
      <c r="C74" s="149"/>
      <c r="D74" s="149"/>
      <c r="E74" s="149"/>
      <c r="F74" s="149"/>
      <c r="G74" s="97" t="s">
        <v>98</v>
      </c>
      <c r="H74" s="142"/>
      <c r="I74" s="142"/>
      <c r="J74" s="142"/>
      <c r="K74" s="142"/>
    </row>
    <row r="75" ht="13.5">
      <c r="H75" s="98"/>
    </row>
    <row r="76" ht="25.5" customHeight="1"/>
    <row r="77" ht="24.75" customHeight="1"/>
  </sheetData>
  <sheetProtection/>
  <mergeCells count="90">
    <mergeCell ref="B57:C58"/>
    <mergeCell ref="B59:C60"/>
    <mergeCell ref="B69:C70"/>
    <mergeCell ref="B61:C62"/>
    <mergeCell ref="B63:C64"/>
    <mergeCell ref="B65:C66"/>
    <mergeCell ref="B67:C68"/>
    <mergeCell ref="B25:C26"/>
    <mergeCell ref="B47:C48"/>
    <mergeCell ref="B49:C50"/>
    <mergeCell ref="B55:C56"/>
    <mergeCell ref="B53:C54"/>
    <mergeCell ref="B51:C52"/>
    <mergeCell ref="B27:C28"/>
    <mergeCell ref="B29:C30"/>
    <mergeCell ref="B36:D37"/>
    <mergeCell ref="B45:C46"/>
    <mergeCell ref="B15:C16"/>
    <mergeCell ref="B19:C20"/>
    <mergeCell ref="B21:C22"/>
    <mergeCell ref="B23:C24"/>
    <mergeCell ref="B17:C18"/>
    <mergeCell ref="I4:J4"/>
    <mergeCell ref="E4:F4"/>
    <mergeCell ref="G4:H4"/>
    <mergeCell ref="B4:D5"/>
    <mergeCell ref="B7:C8"/>
    <mergeCell ref="B9:C10"/>
    <mergeCell ref="B11:C12"/>
    <mergeCell ref="B13:C14"/>
    <mergeCell ref="E36:F36"/>
    <mergeCell ref="B39:C40"/>
    <mergeCell ref="B41:C42"/>
    <mergeCell ref="B43:C44"/>
    <mergeCell ref="G61:G62"/>
    <mergeCell ref="G63:G64"/>
    <mergeCell ref="G51:G52"/>
    <mergeCell ref="G53:G54"/>
    <mergeCell ref="G55:G56"/>
    <mergeCell ref="G47:G48"/>
    <mergeCell ref="G49:G50"/>
    <mergeCell ref="G57:G58"/>
    <mergeCell ref="G59:G60"/>
    <mergeCell ref="H36:I36"/>
    <mergeCell ref="G41:G42"/>
    <mergeCell ref="G43:G44"/>
    <mergeCell ref="G45:G46"/>
    <mergeCell ref="G39:G40"/>
    <mergeCell ref="H39:H40"/>
    <mergeCell ref="G65:G66"/>
    <mergeCell ref="G67:G68"/>
    <mergeCell ref="G69:G70"/>
    <mergeCell ref="I39:I40"/>
    <mergeCell ref="H41:H42"/>
    <mergeCell ref="I41:I42"/>
    <mergeCell ref="H43:H44"/>
    <mergeCell ref="I43:I44"/>
    <mergeCell ref="H45:H46"/>
    <mergeCell ref="I45:I46"/>
    <mergeCell ref="I47:I48"/>
    <mergeCell ref="H49:H50"/>
    <mergeCell ref="I49:I50"/>
    <mergeCell ref="H51:H52"/>
    <mergeCell ref="I51:I52"/>
    <mergeCell ref="H47:H48"/>
    <mergeCell ref="I53:I54"/>
    <mergeCell ref="H55:H56"/>
    <mergeCell ref="I55:I56"/>
    <mergeCell ref="H57:H58"/>
    <mergeCell ref="I57:I58"/>
    <mergeCell ref="H53:H54"/>
    <mergeCell ref="I59:I60"/>
    <mergeCell ref="H61:H62"/>
    <mergeCell ref="I61:I62"/>
    <mergeCell ref="H63:H64"/>
    <mergeCell ref="I63:I64"/>
    <mergeCell ref="H59:H60"/>
    <mergeCell ref="H65:H66"/>
    <mergeCell ref="I65:I66"/>
    <mergeCell ref="H67:H68"/>
    <mergeCell ref="I67:I68"/>
    <mergeCell ref="H74:K74"/>
    <mergeCell ref="B73:K73"/>
    <mergeCell ref="H69:H70"/>
    <mergeCell ref="I69:I70"/>
    <mergeCell ref="B74:F74"/>
    <mergeCell ref="B71:C72"/>
    <mergeCell ref="G71:G72"/>
    <mergeCell ref="H71:H72"/>
    <mergeCell ref="I71:I72"/>
  </mergeCells>
  <printOptions/>
  <pageMargins left="0.44" right="0.26" top="0.984251968503937" bottom="0.984251968503937" header="0.5118110236220472" footer="0.5118110236220472"/>
  <pageSetup firstPageNumber="30" useFirstPageNumber="1" horizontalDpi="600" verticalDpi="600" orientation="portrait" paperSize="9" r:id="rId2"/>
  <headerFooter alignWithMargins="0">
    <oddFooter>&amp;C&amp;"ＭＳ 明朝,標準"&amp;P</oddFooter>
  </headerFooter>
  <rowBreaks count="2" manualBreakCount="2">
    <brk id="33" max="10" man="1"/>
    <brk id="7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view="pageBreakPreview" zoomScaleSheetLayoutView="100" zoomScalePageLayoutView="0" workbookViewId="0" topLeftCell="A1">
      <selection activeCell="N29" sqref="N29"/>
    </sheetView>
  </sheetViews>
  <sheetFormatPr defaultColWidth="9.00390625" defaultRowHeight="13.5"/>
  <cols>
    <col min="1" max="2" width="1.625" style="49" customWidth="1"/>
    <col min="3" max="3" width="19.875" style="49" customWidth="1"/>
    <col min="4" max="4" width="9.875" style="49" customWidth="1"/>
    <col min="5" max="5" width="10.125" style="49" customWidth="1"/>
    <col min="6" max="6" width="9.25390625" style="49" customWidth="1"/>
    <col min="7" max="7" width="8.875" style="49" customWidth="1"/>
    <col min="8" max="8" width="9.625" style="49" customWidth="1"/>
    <col min="9" max="9" width="10.625" style="49" customWidth="1"/>
    <col min="10" max="10" width="10.00390625" style="49" customWidth="1"/>
    <col min="11" max="11" width="11.375" style="49" customWidth="1"/>
    <col min="12" max="12" width="10.25390625" style="49" customWidth="1"/>
    <col min="13" max="13" width="10.875" style="49" customWidth="1"/>
    <col min="14" max="14" width="10.625" style="49" customWidth="1"/>
    <col min="15" max="16" width="8.375" style="49" customWidth="1"/>
    <col min="17" max="17" width="8.875" style="49" customWidth="1"/>
    <col min="18" max="16384" width="9.00390625" style="49" customWidth="1"/>
  </cols>
  <sheetData>
    <row r="1" spans="2:13" ht="19.5" customHeight="1">
      <c r="B1" s="212" t="s">
        <v>87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3:12" ht="15" customHeight="1">
      <c r="C2" s="59"/>
      <c r="D2" s="59"/>
      <c r="E2" s="60"/>
      <c r="F2" s="60"/>
      <c r="G2" s="61"/>
      <c r="J2" s="214" t="s">
        <v>81</v>
      </c>
      <c r="K2" s="214"/>
      <c r="L2" s="214"/>
    </row>
    <row r="3" spans="2:15" ht="16.5" customHeight="1">
      <c r="B3" s="215" t="s">
        <v>20</v>
      </c>
      <c r="C3" s="216"/>
      <c r="D3" s="217"/>
      <c r="E3" s="215" t="s">
        <v>67</v>
      </c>
      <c r="F3" s="179" t="s">
        <v>62</v>
      </c>
      <c r="G3" s="180"/>
      <c r="H3" s="180"/>
      <c r="I3" s="180"/>
      <c r="J3" s="180"/>
      <c r="K3" s="180"/>
      <c r="L3" s="181"/>
      <c r="M3" s="86"/>
      <c r="N3" s="63"/>
      <c r="O3" s="63"/>
    </row>
    <row r="4" spans="2:14" ht="21.75" customHeight="1">
      <c r="B4" s="218"/>
      <c r="C4" s="219"/>
      <c r="D4" s="220"/>
      <c r="E4" s="218"/>
      <c r="F4" s="183" t="s">
        <v>73</v>
      </c>
      <c r="G4" s="183" t="s">
        <v>68</v>
      </c>
      <c r="H4" s="183" t="s">
        <v>69</v>
      </c>
      <c r="I4" s="182" t="s">
        <v>72</v>
      </c>
      <c r="J4" s="190"/>
      <c r="K4" s="191"/>
      <c r="L4" s="185" t="s">
        <v>85</v>
      </c>
      <c r="M4" s="84"/>
      <c r="N4" s="63"/>
    </row>
    <row r="5" spans="2:13" ht="24.75" customHeight="1">
      <c r="B5" s="221"/>
      <c r="C5" s="222"/>
      <c r="D5" s="223"/>
      <c r="E5" s="224"/>
      <c r="F5" s="225"/>
      <c r="G5" s="225"/>
      <c r="H5" s="225"/>
      <c r="I5" s="64" t="s">
        <v>73</v>
      </c>
      <c r="J5" s="65" t="s">
        <v>70</v>
      </c>
      <c r="K5" s="65" t="s">
        <v>71</v>
      </c>
      <c r="L5" s="186"/>
      <c r="M5" s="84"/>
    </row>
    <row r="6" spans="2:13" ht="11.25" customHeight="1">
      <c r="B6" s="195"/>
      <c r="C6" s="196"/>
      <c r="D6" s="66"/>
      <c r="E6" s="67"/>
      <c r="F6" s="68" t="s">
        <v>9</v>
      </c>
      <c r="G6" s="68" t="s">
        <v>9</v>
      </c>
      <c r="H6" s="68" t="s">
        <v>9</v>
      </c>
      <c r="I6" s="68" t="s">
        <v>9</v>
      </c>
      <c r="J6" s="68" t="s">
        <v>9</v>
      </c>
      <c r="K6" s="68" t="s">
        <v>9</v>
      </c>
      <c r="L6" s="69"/>
      <c r="M6" s="85"/>
    </row>
    <row r="7" spans="2:13" ht="18.75" customHeight="1">
      <c r="B7" s="192" t="s">
        <v>83</v>
      </c>
      <c r="C7" s="193"/>
      <c r="D7" s="194"/>
      <c r="E7" s="58">
        <v>3256</v>
      </c>
      <c r="F7" s="73">
        <v>29146</v>
      </c>
      <c r="G7" s="73">
        <v>1583</v>
      </c>
      <c r="H7" s="73">
        <v>501</v>
      </c>
      <c r="I7" s="73">
        <v>24871</v>
      </c>
      <c r="J7" s="73">
        <v>24196</v>
      </c>
      <c r="K7" s="73">
        <v>675</v>
      </c>
      <c r="L7" s="103">
        <v>1</v>
      </c>
      <c r="M7" s="58"/>
    </row>
    <row r="8" spans="2:13" ht="18.75" customHeight="1">
      <c r="B8" s="187" t="s">
        <v>11</v>
      </c>
      <c r="C8" s="188"/>
      <c r="D8" s="189"/>
      <c r="E8" s="28">
        <v>11</v>
      </c>
      <c r="F8" s="29">
        <v>81</v>
      </c>
      <c r="G8" s="29" t="s">
        <v>82</v>
      </c>
      <c r="H8" s="29" t="s">
        <v>82</v>
      </c>
      <c r="I8" s="29">
        <v>44</v>
      </c>
      <c r="J8" s="29">
        <v>37</v>
      </c>
      <c r="K8" s="29">
        <v>7</v>
      </c>
      <c r="L8" s="90" t="s">
        <v>82</v>
      </c>
      <c r="M8" s="28"/>
    </row>
    <row r="9" spans="2:13" ht="18.75" customHeight="1">
      <c r="B9" s="187" t="s">
        <v>12</v>
      </c>
      <c r="C9" s="188"/>
      <c r="D9" s="189"/>
      <c r="E9" s="28">
        <v>4</v>
      </c>
      <c r="F9" s="29">
        <v>32</v>
      </c>
      <c r="G9" s="29">
        <v>1</v>
      </c>
      <c r="H9" s="29" t="s">
        <v>82</v>
      </c>
      <c r="I9" s="29">
        <v>24</v>
      </c>
      <c r="J9" s="29">
        <v>24</v>
      </c>
      <c r="K9" s="29" t="s">
        <v>84</v>
      </c>
      <c r="L9" s="90" t="s">
        <v>82</v>
      </c>
      <c r="M9" s="28"/>
    </row>
    <row r="10" spans="2:13" ht="18.75" customHeight="1">
      <c r="B10" s="187" t="s">
        <v>13</v>
      </c>
      <c r="C10" s="188"/>
      <c r="D10" s="189"/>
      <c r="E10" s="28">
        <v>413</v>
      </c>
      <c r="F10" s="29">
        <v>2484</v>
      </c>
      <c r="G10" s="29">
        <v>199</v>
      </c>
      <c r="H10" s="29">
        <v>68</v>
      </c>
      <c r="I10" s="29">
        <v>1773</v>
      </c>
      <c r="J10" s="29">
        <v>1651</v>
      </c>
      <c r="K10" s="29">
        <v>122</v>
      </c>
      <c r="L10" s="90" t="s">
        <v>82</v>
      </c>
      <c r="M10" s="28"/>
    </row>
    <row r="11" spans="2:13" ht="18.75" customHeight="1">
      <c r="B11" s="187" t="s">
        <v>14</v>
      </c>
      <c r="C11" s="188"/>
      <c r="D11" s="189"/>
      <c r="E11" s="28">
        <v>419</v>
      </c>
      <c r="F11" s="29">
        <v>9150</v>
      </c>
      <c r="G11" s="29">
        <v>132</v>
      </c>
      <c r="H11" s="29">
        <v>51</v>
      </c>
      <c r="I11" s="29">
        <v>8463</v>
      </c>
      <c r="J11" s="29">
        <v>8293</v>
      </c>
      <c r="K11" s="29">
        <v>170</v>
      </c>
      <c r="L11" s="90" t="s">
        <v>82</v>
      </c>
      <c r="M11" s="28"/>
    </row>
    <row r="12" spans="2:13" ht="18.75" customHeight="1">
      <c r="B12" s="226" t="s">
        <v>78</v>
      </c>
      <c r="C12" s="227"/>
      <c r="D12" s="228"/>
      <c r="E12" s="28">
        <v>7</v>
      </c>
      <c r="F12" s="29">
        <v>103</v>
      </c>
      <c r="G12" s="29" t="s">
        <v>82</v>
      </c>
      <c r="H12" s="29" t="s">
        <v>82</v>
      </c>
      <c r="I12" s="29">
        <v>103</v>
      </c>
      <c r="J12" s="29">
        <v>103</v>
      </c>
      <c r="K12" s="29" t="s">
        <v>82</v>
      </c>
      <c r="L12" s="90" t="s">
        <v>82</v>
      </c>
      <c r="M12" s="28"/>
    </row>
    <row r="13" spans="2:13" ht="18.75" customHeight="1">
      <c r="B13" s="187" t="s">
        <v>64</v>
      </c>
      <c r="C13" s="188"/>
      <c r="D13" s="189"/>
      <c r="E13" s="28">
        <v>15</v>
      </c>
      <c r="F13" s="29">
        <v>191</v>
      </c>
      <c r="G13" s="29" t="s">
        <v>82</v>
      </c>
      <c r="H13" s="29" t="s">
        <v>82</v>
      </c>
      <c r="I13" s="29">
        <v>178</v>
      </c>
      <c r="J13" s="29">
        <v>178</v>
      </c>
      <c r="K13" s="104" t="s">
        <v>82</v>
      </c>
      <c r="L13" s="90" t="s">
        <v>82</v>
      </c>
      <c r="M13" s="28"/>
    </row>
    <row r="14" spans="2:13" ht="18.75" customHeight="1">
      <c r="B14" s="187" t="s">
        <v>53</v>
      </c>
      <c r="C14" s="188"/>
      <c r="D14" s="189"/>
      <c r="E14" s="28">
        <v>62</v>
      </c>
      <c r="F14" s="29">
        <v>1059</v>
      </c>
      <c r="G14" s="29">
        <v>9</v>
      </c>
      <c r="H14" s="29" t="s">
        <v>82</v>
      </c>
      <c r="I14" s="29">
        <v>987</v>
      </c>
      <c r="J14" s="29">
        <v>977</v>
      </c>
      <c r="K14" s="29">
        <v>10</v>
      </c>
      <c r="L14" s="90" t="s">
        <v>82</v>
      </c>
      <c r="M14" s="28"/>
    </row>
    <row r="15" spans="2:13" ht="18.75" customHeight="1">
      <c r="B15" s="229" t="s">
        <v>54</v>
      </c>
      <c r="C15" s="230"/>
      <c r="D15" s="231"/>
      <c r="E15" s="28">
        <v>849</v>
      </c>
      <c r="F15" s="29">
        <v>5268</v>
      </c>
      <c r="G15" s="29">
        <v>400</v>
      </c>
      <c r="H15" s="29">
        <v>162</v>
      </c>
      <c r="I15" s="29">
        <v>4225</v>
      </c>
      <c r="J15" s="29">
        <v>4118</v>
      </c>
      <c r="K15" s="29">
        <v>107</v>
      </c>
      <c r="L15" s="90">
        <v>1</v>
      </c>
      <c r="M15" s="28"/>
    </row>
    <row r="16" spans="2:13" ht="18.75" customHeight="1">
      <c r="B16" s="187" t="s">
        <v>16</v>
      </c>
      <c r="C16" s="188"/>
      <c r="D16" s="189"/>
      <c r="E16" s="28">
        <v>46</v>
      </c>
      <c r="F16" s="29">
        <v>387</v>
      </c>
      <c r="G16" s="29">
        <v>9</v>
      </c>
      <c r="H16" s="29">
        <v>1</v>
      </c>
      <c r="I16" s="29">
        <v>348</v>
      </c>
      <c r="J16" s="29">
        <v>335</v>
      </c>
      <c r="K16" s="29">
        <v>13</v>
      </c>
      <c r="L16" s="90" t="s">
        <v>82</v>
      </c>
      <c r="M16" s="28"/>
    </row>
    <row r="17" spans="2:13" ht="18.75" customHeight="1">
      <c r="B17" s="187" t="s">
        <v>17</v>
      </c>
      <c r="C17" s="188"/>
      <c r="D17" s="189"/>
      <c r="E17" s="28">
        <v>187</v>
      </c>
      <c r="F17" s="29">
        <v>311</v>
      </c>
      <c r="G17" s="29">
        <v>156</v>
      </c>
      <c r="H17" s="29">
        <v>25</v>
      </c>
      <c r="I17" s="29">
        <v>84</v>
      </c>
      <c r="J17" s="29">
        <v>79</v>
      </c>
      <c r="K17" s="29">
        <v>5</v>
      </c>
      <c r="L17" s="90" t="s">
        <v>82</v>
      </c>
      <c r="M17" s="28"/>
    </row>
    <row r="18" spans="2:13" ht="18.75" customHeight="1">
      <c r="B18" s="187" t="s">
        <v>55</v>
      </c>
      <c r="C18" s="188"/>
      <c r="D18" s="189"/>
      <c r="E18" s="28">
        <v>308</v>
      </c>
      <c r="F18" s="29">
        <v>1766</v>
      </c>
      <c r="G18" s="29">
        <v>217</v>
      </c>
      <c r="H18" s="29">
        <v>88</v>
      </c>
      <c r="I18" s="29">
        <v>1371</v>
      </c>
      <c r="J18" s="29">
        <v>1273</v>
      </c>
      <c r="K18" s="29">
        <v>98</v>
      </c>
      <c r="L18" s="90" t="s">
        <v>82</v>
      </c>
      <c r="M18" s="28"/>
    </row>
    <row r="19" spans="2:13" ht="18.75" customHeight="1">
      <c r="B19" s="187" t="s">
        <v>56</v>
      </c>
      <c r="C19" s="188"/>
      <c r="D19" s="189"/>
      <c r="E19" s="28">
        <v>175</v>
      </c>
      <c r="F19" s="29">
        <v>2945</v>
      </c>
      <c r="G19" s="29">
        <v>77</v>
      </c>
      <c r="H19" s="29">
        <v>13</v>
      </c>
      <c r="I19" s="29">
        <v>2707</v>
      </c>
      <c r="J19" s="29">
        <v>2679</v>
      </c>
      <c r="K19" s="29">
        <v>28</v>
      </c>
      <c r="L19" s="90" t="s">
        <v>82</v>
      </c>
      <c r="M19" s="28"/>
    </row>
    <row r="20" spans="2:13" ht="18.75" customHeight="1">
      <c r="B20" s="187" t="s">
        <v>57</v>
      </c>
      <c r="C20" s="188"/>
      <c r="D20" s="189"/>
      <c r="E20" s="28">
        <v>136</v>
      </c>
      <c r="F20" s="29">
        <v>1121</v>
      </c>
      <c r="G20" s="29">
        <v>73</v>
      </c>
      <c r="H20" s="29">
        <v>5</v>
      </c>
      <c r="I20" s="29">
        <v>1021</v>
      </c>
      <c r="J20" s="29">
        <v>990</v>
      </c>
      <c r="K20" s="29">
        <v>31</v>
      </c>
      <c r="L20" s="90" t="s">
        <v>82</v>
      </c>
      <c r="M20" s="28"/>
    </row>
    <row r="21" spans="2:13" ht="18.75" customHeight="1">
      <c r="B21" s="187" t="s">
        <v>65</v>
      </c>
      <c r="C21" s="188"/>
      <c r="D21" s="189"/>
      <c r="E21" s="28">
        <v>26</v>
      </c>
      <c r="F21" s="29">
        <v>335</v>
      </c>
      <c r="G21" s="29" t="s">
        <v>82</v>
      </c>
      <c r="H21" s="29" t="s">
        <v>82</v>
      </c>
      <c r="I21" s="29">
        <v>301</v>
      </c>
      <c r="J21" s="29">
        <v>300</v>
      </c>
      <c r="K21" s="29">
        <v>1</v>
      </c>
      <c r="L21" s="90" t="s">
        <v>82</v>
      </c>
      <c r="M21" s="28"/>
    </row>
    <row r="22" spans="2:13" ht="18.75" customHeight="1">
      <c r="B22" s="209" t="s">
        <v>66</v>
      </c>
      <c r="C22" s="210"/>
      <c r="D22" s="211"/>
      <c r="E22" s="28">
        <v>571</v>
      </c>
      <c r="F22" s="29">
        <v>3201</v>
      </c>
      <c r="G22" s="29">
        <v>310</v>
      </c>
      <c r="H22" s="29">
        <v>88</v>
      </c>
      <c r="I22" s="29">
        <v>2530</v>
      </c>
      <c r="J22" s="29">
        <v>2459</v>
      </c>
      <c r="K22" s="29">
        <v>71</v>
      </c>
      <c r="L22" s="90" t="s">
        <v>82</v>
      </c>
      <c r="M22" s="28"/>
    </row>
    <row r="23" spans="2:13" ht="18.75" customHeight="1">
      <c r="B23" s="203" t="s">
        <v>79</v>
      </c>
      <c r="C23" s="204"/>
      <c r="D23" s="205"/>
      <c r="E23" s="56">
        <v>27</v>
      </c>
      <c r="F23" s="57">
        <v>712</v>
      </c>
      <c r="G23" s="57" t="s">
        <v>82</v>
      </c>
      <c r="H23" s="57" t="s">
        <v>82</v>
      </c>
      <c r="I23" s="57">
        <v>712</v>
      </c>
      <c r="J23" s="57">
        <v>700</v>
      </c>
      <c r="K23" s="57">
        <v>12</v>
      </c>
      <c r="L23" s="95" t="s">
        <v>82</v>
      </c>
      <c r="M23" s="28"/>
    </row>
    <row r="24" spans="2:13" ht="18.75" customHeight="1">
      <c r="B24" s="96"/>
      <c r="C24" s="96"/>
      <c r="D24" s="96"/>
      <c r="E24" s="29"/>
      <c r="F24" s="29"/>
      <c r="G24" s="29"/>
      <c r="H24" s="29"/>
      <c r="I24" s="29"/>
      <c r="J24" s="177" t="s">
        <v>3</v>
      </c>
      <c r="K24" s="177"/>
      <c r="L24" s="177"/>
      <c r="M24" s="29"/>
    </row>
    <row r="25" spans="2:13" ht="18.75" customHeight="1">
      <c r="B25" s="96"/>
      <c r="C25" s="96"/>
      <c r="D25" s="96"/>
      <c r="E25" s="29"/>
      <c r="F25" s="29"/>
      <c r="G25" s="29"/>
      <c r="H25" s="29"/>
      <c r="I25" s="29"/>
      <c r="J25" s="29"/>
      <c r="K25" s="29"/>
      <c r="L25" s="29"/>
      <c r="M25" s="29"/>
    </row>
    <row r="26" spans="2:17" ht="19.5" customHeight="1">
      <c r="B26" s="79"/>
      <c r="C26" s="79"/>
      <c r="D26" s="72"/>
      <c r="E26" s="71"/>
      <c r="F26" s="71"/>
      <c r="G26" s="71"/>
      <c r="H26" s="71"/>
      <c r="I26" s="71"/>
      <c r="Q26" s="71"/>
    </row>
    <row r="27" spans="1:19" ht="18.75" customHeight="1">
      <c r="A27" s="71"/>
      <c r="B27" s="105" t="s">
        <v>88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2"/>
      <c r="O27" s="71"/>
      <c r="P27" s="71"/>
      <c r="Q27" s="71"/>
      <c r="R27" s="71"/>
      <c r="S27" s="71"/>
    </row>
    <row r="28" spans="1:17" ht="19.5" customHeight="1">
      <c r="A28" s="71"/>
      <c r="C28" s="59"/>
      <c r="D28" s="59"/>
      <c r="E28" s="59"/>
      <c r="F28" s="59"/>
      <c r="I28" s="178" t="s">
        <v>86</v>
      </c>
      <c r="J28" s="178"/>
      <c r="K28" s="178"/>
      <c r="L28" s="178"/>
      <c r="M28" s="71"/>
      <c r="N28" s="71"/>
      <c r="O28" s="71"/>
      <c r="P28" s="71"/>
      <c r="Q28" s="71"/>
    </row>
    <row r="29" spans="1:15" ht="30" customHeight="1">
      <c r="A29" s="71"/>
      <c r="B29" s="197" t="s">
        <v>4</v>
      </c>
      <c r="C29" s="198"/>
      <c r="D29" s="206" t="s">
        <v>67</v>
      </c>
      <c r="E29" s="179" t="s">
        <v>62</v>
      </c>
      <c r="F29" s="180"/>
      <c r="G29" s="180"/>
      <c r="H29" s="180"/>
      <c r="I29" s="180"/>
      <c r="J29" s="180"/>
      <c r="K29" s="181"/>
      <c r="L29" s="87"/>
      <c r="M29" s="62"/>
      <c r="N29" s="62"/>
      <c r="O29" s="71"/>
    </row>
    <row r="30" spans="1:17" ht="23.25" customHeight="1">
      <c r="A30" s="71"/>
      <c r="B30" s="199"/>
      <c r="C30" s="200"/>
      <c r="D30" s="207"/>
      <c r="E30" s="183" t="s">
        <v>73</v>
      </c>
      <c r="F30" s="183" t="s">
        <v>68</v>
      </c>
      <c r="G30" s="183" t="s">
        <v>69</v>
      </c>
      <c r="H30" s="182" t="s">
        <v>72</v>
      </c>
      <c r="I30" s="180"/>
      <c r="J30" s="181"/>
      <c r="K30" s="185" t="s">
        <v>85</v>
      </c>
      <c r="L30" s="62"/>
      <c r="M30" s="62"/>
      <c r="Q30" s="71"/>
    </row>
    <row r="31" spans="1:17" ht="27" customHeight="1">
      <c r="A31" s="71"/>
      <c r="B31" s="201"/>
      <c r="C31" s="202"/>
      <c r="D31" s="208"/>
      <c r="E31" s="184"/>
      <c r="F31" s="184"/>
      <c r="G31" s="184"/>
      <c r="H31" s="64" t="s">
        <v>73</v>
      </c>
      <c r="I31" s="65" t="s">
        <v>70</v>
      </c>
      <c r="J31" s="65" t="s">
        <v>71</v>
      </c>
      <c r="K31" s="186"/>
      <c r="L31" s="63"/>
      <c r="M31" s="63"/>
      <c r="N31" s="63"/>
      <c r="O31" s="63"/>
      <c r="P31" s="62"/>
      <c r="Q31" s="63"/>
    </row>
    <row r="32" spans="1:20" ht="21" customHeight="1">
      <c r="A32" s="71"/>
      <c r="B32" s="74"/>
      <c r="C32" s="75"/>
      <c r="D32" s="85"/>
      <c r="E32" s="70" t="s">
        <v>9</v>
      </c>
      <c r="F32" s="70" t="s">
        <v>9</v>
      </c>
      <c r="G32" s="70" t="s">
        <v>9</v>
      </c>
      <c r="H32" s="70" t="s">
        <v>9</v>
      </c>
      <c r="I32" s="70" t="s">
        <v>9</v>
      </c>
      <c r="J32" s="68" t="s">
        <v>9</v>
      </c>
      <c r="K32" s="69"/>
      <c r="T32" s="71"/>
    </row>
    <row r="33" spans="1:20" ht="17.25" customHeight="1">
      <c r="A33" s="71"/>
      <c r="B33" s="187" t="s">
        <v>21</v>
      </c>
      <c r="C33" s="189"/>
      <c r="D33" s="27">
        <v>102705</v>
      </c>
      <c r="E33" s="8">
        <v>955820</v>
      </c>
      <c r="F33" s="8">
        <v>50532</v>
      </c>
      <c r="G33" s="8">
        <v>15533</v>
      </c>
      <c r="H33" s="8">
        <v>820493</v>
      </c>
      <c r="I33" s="8">
        <v>792828</v>
      </c>
      <c r="J33" s="8">
        <v>27665</v>
      </c>
      <c r="K33" s="11">
        <v>56</v>
      </c>
      <c r="T33" s="71"/>
    </row>
    <row r="34" spans="1:20" ht="15.75" customHeight="1">
      <c r="A34" s="71"/>
      <c r="B34" s="54"/>
      <c r="C34" s="55"/>
      <c r="D34" s="27"/>
      <c r="E34" s="8"/>
      <c r="F34" s="8"/>
      <c r="G34" s="8"/>
      <c r="H34" s="8"/>
      <c r="I34" s="8"/>
      <c r="J34" s="8"/>
      <c r="K34" s="11"/>
      <c r="T34" s="71"/>
    </row>
    <row r="35" spans="1:20" ht="24" customHeight="1">
      <c r="A35" s="71"/>
      <c r="B35" s="187" t="s">
        <v>22</v>
      </c>
      <c r="C35" s="189"/>
      <c r="D35" s="27">
        <v>85065</v>
      </c>
      <c r="E35" s="8">
        <f aca="true" t="shared" si="0" ref="E35:K35">SUM(E37:E48)</f>
        <v>796943</v>
      </c>
      <c r="F35" s="8">
        <f t="shared" si="0"/>
        <v>41551</v>
      </c>
      <c r="G35" s="8">
        <f t="shared" si="0"/>
        <v>12787</v>
      </c>
      <c r="H35" s="8">
        <f t="shared" si="0"/>
        <v>684961</v>
      </c>
      <c r="I35" s="8">
        <f t="shared" si="0"/>
        <v>662301</v>
      </c>
      <c r="J35" s="8">
        <f t="shared" si="0"/>
        <v>22660</v>
      </c>
      <c r="K35" s="11">
        <f t="shared" si="0"/>
        <v>32</v>
      </c>
      <c r="T35" s="71"/>
    </row>
    <row r="36" spans="1:20" ht="6" customHeight="1">
      <c r="A36" s="71"/>
      <c r="B36" s="54"/>
      <c r="C36" s="55"/>
      <c r="D36" s="27"/>
      <c r="E36" s="8"/>
      <c r="F36" s="8"/>
      <c r="G36" s="8"/>
      <c r="H36" s="8"/>
      <c r="I36" s="8"/>
      <c r="J36" s="8"/>
      <c r="K36" s="11"/>
      <c r="T36" s="71"/>
    </row>
    <row r="37" spans="1:20" ht="18" customHeight="1">
      <c r="A37" s="71"/>
      <c r="B37" s="54"/>
      <c r="C37" s="55" t="s">
        <v>23</v>
      </c>
      <c r="D37" s="27">
        <v>16746</v>
      </c>
      <c r="E37" s="8">
        <v>164961</v>
      </c>
      <c r="F37" s="8">
        <v>7755</v>
      </c>
      <c r="G37" s="8">
        <v>2032</v>
      </c>
      <c r="H37" s="8">
        <v>143164</v>
      </c>
      <c r="I37" s="8">
        <v>138373</v>
      </c>
      <c r="J37" s="8">
        <v>4791</v>
      </c>
      <c r="K37" s="11">
        <v>8</v>
      </c>
      <c r="T37" s="71"/>
    </row>
    <row r="38" spans="1:20" ht="18" customHeight="1">
      <c r="A38" s="71"/>
      <c r="B38" s="54"/>
      <c r="C38" s="55" t="s">
        <v>24</v>
      </c>
      <c r="D38" s="27">
        <v>16980</v>
      </c>
      <c r="E38" s="8">
        <v>171489</v>
      </c>
      <c r="F38" s="8">
        <v>7513</v>
      </c>
      <c r="G38" s="8">
        <v>2257</v>
      </c>
      <c r="H38" s="8">
        <v>150168</v>
      </c>
      <c r="I38" s="8">
        <v>145647</v>
      </c>
      <c r="J38" s="8">
        <v>4521</v>
      </c>
      <c r="K38" s="11">
        <v>2</v>
      </c>
      <c r="T38" s="71"/>
    </row>
    <row r="39" spans="1:20" ht="18" customHeight="1">
      <c r="A39" s="71"/>
      <c r="B39" s="54"/>
      <c r="C39" s="55" t="s">
        <v>25</v>
      </c>
      <c r="D39" s="27">
        <v>7423</v>
      </c>
      <c r="E39" s="8">
        <v>53635</v>
      </c>
      <c r="F39" s="8">
        <v>4448</v>
      </c>
      <c r="G39" s="8">
        <v>2040</v>
      </c>
      <c r="H39" s="8">
        <v>42227</v>
      </c>
      <c r="I39" s="8">
        <v>40931</v>
      </c>
      <c r="J39" s="8">
        <v>1296</v>
      </c>
      <c r="K39" s="11">
        <v>1</v>
      </c>
      <c r="T39" s="71"/>
    </row>
    <row r="40" spans="1:20" ht="18" customHeight="1">
      <c r="A40" s="71"/>
      <c r="B40" s="54"/>
      <c r="C40" s="55" t="s">
        <v>46</v>
      </c>
      <c r="D40" s="27">
        <v>8956</v>
      </c>
      <c r="E40" s="8">
        <v>91796</v>
      </c>
      <c r="F40" s="8">
        <v>4307</v>
      </c>
      <c r="G40" s="8">
        <v>1152</v>
      </c>
      <c r="H40" s="8">
        <v>79856</v>
      </c>
      <c r="I40" s="8">
        <v>76217</v>
      </c>
      <c r="J40" s="8">
        <v>3639</v>
      </c>
      <c r="K40" s="11">
        <v>2</v>
      </c>
      <c r="T40" s="71"/>
    </row>
    <row r="41" spans="1:20" ht="18" customHeight="1">
      <c r="A41" s="71"/>
      <c r="B41" s="54"/>
      <c r="C41" s="55" t="s">
        <v>26</v>
      </c>
      <c r="D41" s="27">
        <v>10939</v>
      </c>
      <c r="E41" s="8">
        <v>119193</v>
      </c>
      <c r="F41" s="8">
        <v>5064</v>
      </c>
      <c r="G41" s="8">
        <v>1712</v>
      </c>
      <c r="H41" s="8">
        <v>104943</v>
      </c>
      <c r="I41" s="8">
        <v>102234</v>
      </c>
      <c r="J41" s="8">
        <v>2709</v>
      </c>
      <c r="K41" s="11">
        <v>7</v>
      </c>
      <c r="T41" s="71"/>
    </row>
    <row r="42" spans="1:20" ht="18" customHeight="1">
      <c r="A42" s="71"/>
      <c r="B42" s="54"/>
      <c r="C42" s="55" t="s">
        <v>27</v>
      </c>
      <c r="D42" s="27">
        <v>3211</v>
      </c>
      <c r="E42" s="8">
        <v>23165</v>
      </c>
      <c r="F42" s="8">
        <v>1726</v>
      </c>
      <c r="G42" s="8">
        <v>614</v>
      </c>
      <c r="H42" s="8">
        <v>18973</v>
      </c>
      <c r="I42" s="8">
        <v>18231</v>
      </c>
      <c r="J42" s="8">
        <v>742</v>
      </c>
      <c r="K42" s="11">
        <v>1</v>
      </c>
      <c r="T42" s="71"/>
    </row>
    <row r="43" spans="1:20" ht="18" customHeight="1">
      <c r="A43" s="71"/>
      <c r="B43" s="54"/>
      <c r="C43" s="55" t="s">
        <v>28</v>
      </c>
      <c r="D43" s="27">
        <v>4141</v>
      </c>
      <c r="E43" s="8">
        <v>35544</v>
      </c>
      <c r="F43" s="8">
        <v>2142</v>
      </c>
      <c r="G43" s="8">
        <v>587</v>
      </c>
      <c r="H43" s="8">
        <v>30218</v>
      </c>
      <c r="I43" s="8">
        <v>29106</v>
      </c>
      <c r="J43" s="8">
        <v>1112</v>
      </c>
      <c r="K43" s="11">
        <v>1</v>
      </c>
      <c r="T43" s="71"/>
    </row>
    <row r="44" spans="1:20" ht="18" customHeight="1">
      <c r="A44" s="71"/>
      <c r="B44" s="54"/>
      <c r="C44" s="55" t="s">
        <v>29</v>
      </c>
      <c r="D44" s="27">
        <v>4831</v>
      </c>
      <c r="E44" s="8">
        <v>38651</v>
      </c>
      <c r="F44" s="8">
        <v>2439</v>
      </c>
      <c r="G44" s="8">
        <v>549</v>
      </c>
      <c r="H44" s="8">
        <v>32424</v>
      </c>
      <c r="I44" s="8">
        <v>31225</v>
      </c>
      <c r="J44" s="8">
        <v>1199</v>
      </c>
      <c r="K44" s="11">
        <v>1</v>
      </c>
      <c r="T44" s="71"/>
    </row>
    <row r="45" spans="1:20" ht="18" customHeight="1">
      <c r="A45" s="71"/>
      <c r="B45" s="54"/>
      <c r="C45" s="76" t="s">
        <v>75</v>
      </c>
      <c r="D45" s="46">
        <v>3256</v>
      </c>
      <c r="E45" s="47">
        <v>29146</v>
      </c>
      <c r="F45" s="47">
        <v>1583</v>
      </c>
      <c r="G45" s="47">
        <v>501</v>
      </c>
      <c r="H45" s="47">
        <v>24871</v>
      </c>
      <c r="I45" s="47">
        <v>24196</v>
      </c>
      <c r="J45" s="47">
        <v>675</v>
      </c>
      <c r="K45" s="48">
        <v>1</v>
      </c>
      <c r="T45" s="71"/>
    </row>
    <row r="46" spans="1:20" ht="18" customHeight="1">
      <c r="A46" s="71"/>
      <c r="B46" s="54"/>
      <c r="C46" s="55" t="s">
        <v>30</v>
      </c>
      <c r="D46" s="27">
        <v>3300</v>
      </c>
      <c r="E46" s="8">
        <v>25569</v>
      </c>
      <c r="F46" s="8">
        <v>1830</v>
      </c>
      <c r="G46" s="8">
        <v>484</v>
      </c>
      <c r="H46" s="8">
        <v>21300</v>
      </c>
      <c r="I46" s="8">
        <v>20803</v>
      </c>
      <c r="J46" s="8">
        <v>497</v>
      </c>
      <c r="K46" s="11">
        <v>7</v>
      </c>
      <c r="T46" s="71"/>
    </row>
    <row r="47" spans="1:20" ht="18" customHeight="1">
      <c r="A47" s="71"/>
      <c r="B47" s="54"/>
      <c r="C47" s="55" t="s">
        <v>31</v>
      </c>
      <c r="D47" s="27">
        <v>2565</v>
      </c>
      <c r="E47" s="8">
        <v>23717</v>
      </c>
      <c r="F47" s="8">
        <v>1268</v>
      </c>
      <c r="G47" s="8">
        <v>448</v>
      </c>
      <c r="H47" s="8">
        <v>20336</v>
      </c>
      <c r="I47" s="8">
        <v>19315</v>
      </c>
      <c r="J47" s="8">
        <v>1021</v>
      </c>
      <c r="K47" s="90" t="s">
        <v>82</v>
      </c>
      <c r="T47" s="71"/>
    </row>
    <row r="48" spans="1:20" ht="18" customHeight="1">
      <c r="A48" s="71"/>
      <c r="B48" s="77"/>
      <c r="C48" s="78" t="s">
        <v>80</v>
      </c>
      <c r="D48" s="83">
        <v>2717</v>
      </c>
      <c r="E48" s="20">
        <v>20077</v>
      </c>
      <c r="F48" s="20">
        <v>1476</v>
      </c>
      <c r="G48" s="20">
        <v>411</v>
      </c>
      <c r="H48" s="20">
        <v>16481</v>
      </c>
      <c r="I48" s="20">
        <v>16023</v>
      </c>
      <c r="J48" s="20">
        <v>458</v>
      </c>
      <c r="K48" s="21">
        <v>1</v>
      </c>
      <c r="L48" s="88"/>
      <c r="M48" s="63"/>
      <c r="T48" s="71"/>
    </row>
    <row r="49" spans="1:17" s="81" customFormat="1" ht="18" customHeight="1">
      <c r="A49" s="79"/>
      <c r="B49" s="49"/>
      <c r="C49" s="49"/>
      <c r="D49" s="80"/>
      <c r="E49" s="19"/>
      <c r="F49" s="19"/>
      <c r="G49" s="19"/>
      <c r="H49" s="19"/>
      <c r="I49" s="177" t="s">
        <v>3</v>
      </c>
      <c r="J49" s="177"/>
      <c r="K49" s="177"/>
      <c r="L49" s="19"/>
      <c r="M49" s="19"/>
      <c r="N49" s="19"/>
      <c r="O49" s="19"/>
      <c r="P49" s="19"/>
      <c r="Q49" s="79"/>
    </row>
    <row r="50" ht="13.5">
      <c r="E50" s="71"/>
    </row>
    <row r="51" ht="13.5">
      <c r="E51" s="71"/>
    </row>
    <row r="52" ht="13.5">
      <c r="E52" s="71"/>
    </row>
    <row r="53" ht="13.5">
      <c r="E53" s="71"/>
    </row>
    <row r="54" ht="13.5">
      <c r="E54" s="71"/>
    </row>
    <row r="55" ht="13.5">
      <c r="E55" s="71"/>
    </row>
    <row r="56" ht="13.5">
      <c r="E56" s="71"/>
    </row>
    <row r="57" ht="13.5">
      <c r="E57" s="71"/>
    </row>
    <row r="58" ht="13.5">
      <c r="E58" s="71"/>
    </row>
  </sheetData>
  <sheetProtection/>
  <mergeCells count="41">
    <mergeCell ref="B20:D20"/>
    <mergeCell ref="B19:D19"/>
    <mergeCell ref="B14:D14"/>
    <mergeCell ref="B15:D15"/>
    <mergeCell ref="B17:D17"/>
    <mergeCell ref="B16:D16"/>
    <mergeCell ref="B22:D22"/>
    <mergeCell ref="B1:M1"/>
    <mergeCell ref="J2:L2"/>
    <mergeCell ref="B3:D5"/>
    <mergeCell ref="E3:E5"/>
    <mergeCell ref="F4:F5"/>
    <mergeCell ref="H4:H5"/>
    <mergeCell ref="G4:G5"/>
    <mergeCell ref="B21:D21"/>
    <mergeCell ref="B12:D12"/>
    <mergeCell ref="B35:C35"/>
    <mergeCell ref="B29:C31"/>
    <mergeCell ref="B33:C33"/>
    <mergeCell ref="B23:D23"/>
    <mergeCell ref="D29:D31"/>
    <mergeCell ref="B9:D9"/>
    <mergeCell ref="B18:D18"/>
    <mergeCell ref="L4:L5"/>
    <mergeCell ref="I4:K4"/>
    <mergeCell ref="B7:D7"/>
    <mergeCell ref="B10:D10"/>
    <mergeCell ref="B11:D11"/>
    <mergeCell ref="B8:D8"/>
    <mergeCell ref="B6:C6"/>
    <mergeCell ref="B13:D13"/>
    <mergeCell ref="I49:K49"/>
    <mergeCell ref="J24:L24"/>
    <mergeCell ref="I28:L28"/>
    <mergeCell ref="F3:L3"/>
    <mergeCell ref="E29:K29"/>
    <mergeCell ref="H30:J30"/>
    <mergeCell ref="E30:E31"/>
    <mergeCell ref="F30:F31"/>
    <mergeCell ref="G30:G31"/>
    <mergeCell ref="K30:K31"/>
  </mergeCells>
  <printOptions/>
  <pageMargins left="0.35433070866141736" right="0.35433070866141736" top="0.7874015748031497" bottom="0.7480314960629921" header="0.5118110236220472" footer="0.5118110236220472"/>
  <pageSetup firstPageNumber="33" useFirstPageNumber="1" horizontalDpi="600" verticalDpi="600" orientation="portrait" paperSize="9" scale="85" r:id="rId1"/>
  <headerFooter alignWithMargins="0">
    <oddFooter>&amp;C&amp;"ＭＳ 明朝,標準"&amp;12&amp;P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95"/>
  <sheetViews>
    <sheetView view="pageBreakPreview" zoomScaleNormal="75" zoomScaleSheetLayoutView="100" zoomScalePageLayoutView="0" workbookViewId="0" topLeftCell="A1">
      <selection activeCell="P27" sqref="P27"/>
    </sheetView>
  </sheetViews>
  <sheetFormatPr defaultColWidth="9.00390625" defaultRowHeight="13.5"/>
  <cols>
    <col min="9" max="9" width="14.125" style="0" customWidth="1"/>
    <col min="10" max="10" width="1.4921875" style="0" customWidth="1"/>
    <col min="24" max="24" width="9.125" style="0" customWidth="1"/>
  </cols>
  <sheetData>
    <row r="1" spans="1:26" ht="13.5">
      <c r="A1" s="45" t="s">
        <v>105</v>
      </c>
      <c r="B1" s="45"/>
      <c r="C1" s="45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4" ht="13.5">
      <c r="A2" s="22"/>
      <c r="P2" s="3"/>
      <c r="Q2" s="1"/>
      <c r="R2" s="3"/>
      <c r="S2" s="3"/>
      <c r="T2" s="3"/>
      <c r="U2" s="3"/>
      <c r="V2" s="3"/>
      <c r="W2" s="3"/>
      <c r="X2" s="18"/>
    </row>
    <row r="3" spans="25:30" ht="13.5">
      <c r="Y3" s="232"/>
      <c r="Z3" s="232"/>
      <c r="AA3" s="232"/>
      <c r="AB3" s="232"/>
      <c r="AC3" s="232"/>
      <c r="AD3" s="232"/>
    </row>
    <row r="4" spans="25:30" ht="13.5">
      <c r="Y4" s="92"/>
      <c r="Z4" s="92"/>
      <c r="AA4" s="92"/>
      <c r="AB4" s="92"/>
      <c r="AC4" s="92"/>
      <c r="AD4" s="92"/>
    </row>
    <row r="5" spans="25:30" ht="13.5">
      <c r="Y5" s="94"/>
      <c r="Z5" s="94"/>
      <c r="AA5" s="94"/>
      <c r="AB5" s="94"/>
      <c r="AC5" s="94"/>
      <c r="AD5" s="94"/>
    </row>
    <row r="6" spans="25:30" ht="13.5">
      <c r="Y6" s="93"/>
      <c r="Z6" s="93"/>
      <c r="AA6" s="93"/>
      <c r="AB6" s="93"/>
      <c r="AC6" s="93"/>
      <c r="AD6" s="93"/>
    </row>
    <row r="7" spans="25:30" ht="13.5">
      <c r="Y7" s="93"/>
      <c r="Z7" s="93"/>
      <c r="AA7" s="93"/>
      <c r="AB7" s="93"/>
      <c r="AC7" s="93"/>
      <c r="AD7" s="93"/>
    </row>
    <row r="8" spans="25:30" ht="13.5">
      <c r="Y8" s="93"/>
      <c r="Z8" s="93"/>
      <c r="AA8" s="93"/>
      <c r="AB8" s="93"/>
      <c r="AC8" s="93"/>
      <c r="AD8" s="93"/>
    </row>
    <row r="9" spans="25:30" ht="13.5">
      <c r="Y9" s="93"/>
      <c r="Z9" s="93"/>
      <c r="AA9" s="93"/>
      <c r="AB9" s="93"/>
      <c r="AC9" s="93"/>
      <c r="AD9" s="93"/>
    </row>
    <row r="10" spans="25:30" ht="13.5">
      <c r="Y10" s="93"/>
      <c r="Z10" s="93"/>
      <c r="AA10" s="93"/>
      <c r="AB10" s="93"/>
      <c r="AC10" s="93"/>
      <c r="AD10" s="93"/>
    </row>
    <row r="11" spans="25:30" ht="13.5">
      <c r="Y11" s="93"/>
      <c r="Z11" s="93"/>
      <c r="AA11" s="93"/>
      <c r="AB11" s="93"/>
      <c r="AC11" s="93"/>
      <c r="AD11" s="93"/>
    </row>
    <row r="12" spans="25:30" ht="13.5">
      <c r="Y12" s="93"/>
      <c r="Z12" s="93"/>
      <c r="AA12" s="93"/>
      <c r="AB12" s="93"/>
      <c r="AC12" s="93"/>
      <c r="AD12" s="93"/>
    </row>
    <row r="13" spans="25:30" ht="13.5">
      <c r="Y13" s="93"/>
      <c r="Z13" s="93"/>
      <c r="AA13" s="93"/>
      <c r="AB13" s="93"/>
      <c r="AC13" s="93"/>
      <c r="AD13" s="93"/>
    </row>
    <row r="14" spans="25:30" ht="13.5">
      <c r="Y14" s="93"/>
      <c r="Z14" s="93"/>
      <c r="AA14" s="93"/>
      <c r="AB14" s="93"/>
      <c r="AC14" s="93"/>
      <c r="AD14" s="93"/>
    </row>
    <row r="15" spans="25:30" ht="13.5">
      <c r="Y15" s="93"/>
      <c r="Z15" s="93"/>
      <c r="AA15" s="93"/>
      <c r="AB15" s="93"/>
      <c r="AC15" s="93"/>
      <c r="AD15" s="93"/>
    </row>
    <row r="16" spans="25:30" ht="13.5">
      <c r="Y16" s="8"/>
      <c r="Z16" s="8"/>
      <c r="AA16" s="8"/>
      <c r="AB16" s="8"/>
      <c r="AC16" s="8"/>
      <c r="AD16" s="8"/>
    </row>
    <row r="29" spans="1:3" ht="13.5">
      <c r="A29" s="45" t="s">
        <v>45</v>
      </c>
      <c r="B29" s="45"/>
      <c r="C29" s="45"/>
    </row>
    <row r="33" ht="13.5" customHeight="1"/>
    <row r="61" spans="16:24" ht="13.5">
      <c r="P61" s="232"/>
      <c r="Q61" s="233"/>
      <c r="R61" s="232"/>
      <c r="S61" s="232"/>
      <c r="T61" s="232"/>
      <c r="U61" s="232"/>
      <c r="V61" s="232"/>
      <c r="W61" s="232"/>
      <c r="X61" s="92"/>
    </row>
    <row r="62" spans="16:24" ht="13.5">
      <c r="P62" s="233"/>
      <c r="Q62" s="233"/>
      <c r="R62" s="92"/>
      <c r="S62" s="92"/>
      <c r="T62" s="92"/>
      <c r="U62" s="92"/>
      <c r="V62" s="92"/>
      <c r="W62" s="92"/>
      <c r="X62" s="92"/>
    </row>
    <row r="63" spans="12:24" ht="13.5">
      <c r="L63" s="2"/>
      <c r="M63" s="2"/>
      <c r="N63" s="1"/>
      <c r="O63" s="9" t="s">
        <v>92</v>
      </c>
      <c r="P63" s="1"/>
      <c r="Q63" s="1"/>
      <c r="R63" s="1"/>
      <c r="S63" s="1"/>
      <c r="T63" s="1" t="s">
        <v>91</v>
      </c>
      <c r="X63" s="41"/>
    </row>
    <row r="64" spans="12:24" ht="13.5">
      <c r="L64" s="2"/>
      <c r="M64" s="2"/>
      <c r="N64" s="10"/>
      <c r="O64" s="1" t="s">
        <v>43</v>
      </c>
      <c r="P64" s="1" t="s">
        <v>44</v>
      </c>
      <c r="Q64" s="1" t="s">
        <v>74</v>
      </c>
      <c r="R64" s="1" t="s">
        <v>90</v>
      </c>
      <c r="T64" s="1" t="s">
        <v>43</v>
      </c>
      <c r="U64" s="1" t="s">
        <v>44</v>
      </c>
      <c r="V64" s="1" t="s">
        <v>74</v>
      </c>
      <c r="W64" s="1" t="s">
        <v>90</v>
      </c>
      <c r="X64" s="93"/>
    </row>
    <row r="65" spans="12:24" ht="13.5">
      <c r="L65" s="15" t="s">
        <v>42</v>
      </c>
      <c r="N65" s="14"/>
      <c r="O65" s="14">
        <v>440</v>
      </c>
      <c r="P65" s="14">
        <v>401</v>
      </c>
      <c r="Q65" s="14">
        <v>378</v>
      </c>
      <c r="R65">
        <v>413</v>
      </c>
      <c r="T65" s="14">
        <v>69</v>
      </c>
      <c r="U65" s="23">
        <v>58</v>
      </c>
      <c r="V65">
        <v>54</v>
      </c>
      <c r="W65" t="s">
        <v>93</v>
      </c>
      <c r="X65" s="93"/>
    </row>
    <row r="66" spans="12:24" ht="13.5">
      <c r="L66" t="s">
        <v>41</v>
      </c>
      <c r="N66" s="14"/>
      <c r="O66" s="14">
        <v>835</v>
      </c>
      <c r="P66" s="14">
        <v>911</v>
      </c>
      <c r="Q66" s="14">
        <f>131+99+15+526</f>
        <v>771</v>
      </c>
      <c r="R66" s="14">
        <v>908</v>
      </c>
      <c r="T66" s="23">
        <v>108</v>
      </c>
      <c r="U66" s="23">
        <v>105</v>
      </c>
      <c r="V66">
        <f>12+4+1+53</f>
        <v>70</v>
      </c>
      <c r="W66" t="s">
        <v>93</v>
      </c>
      <c r="X66" s="93"/>
    </row>
    <row r="67" spans="12:24" ht="13.5">
      <c r="L67" s="15" t="s">
        <v>40</v>
      </c>
      <c r="M67" s="2"/>
      <c r="N67" s="14"/>
      <c r="O67" s="14">
        <v>1078</v>
      </c>
      <c r="P67" s="14">
        <v>1027</v>
      </c>
      <c r="Q67" s="14">
        <f>298+732</f>
        <v>1030</v>
      </c>
      <c r="R67" s="91">
        <v>1157</v>
      </c>
      <c r="T67" s="23">
        <v>183</v>
      </c>
      <c r="U67" s="23">
        <v>164</v>
      </c>
      <c r="V67">
        <f>28+127</f>
        <v>155</v>
      </c>
      <c r="W67" t="s">
        <v>93</v>
      </c>
      <c r="X67" s="93"/>
    </row>
    <row r="68" spans="12:24" ht="13.5">
      <c r="L68" s="15" t="s">
        <v>39</v>
      </c>
      <c r="M68" s="2"/>
      <c r="N68" s="7"/>
      <c r="O68" s="7">
        <f>SUM(O65:O67)</f>
        <v>2353</v>
      </c>
      <c r="P68" s="7">
        <f>SUM(P65:P67)</f>
        <v>2339</v>
      </c>
      <c r="Q68" s="7">
        <f>SUM(Q65:Q67)</f>
        <v>2179</v>
      </c>
      <c r="R68">
        <f>SUM(R65:R67)</f>
        <v>2478</v>
      </c>
      <c r="T68" s="23">
        <f>SUM(T65:T67)</f>
        <v>360</v>
      </c>
      <c r="U68" s="23">
        <f>SUM(U65:U67)</f>
        <v>327</v>
      </c>
      <c r="V68">
        <f>SUM(V65:V67)</f>
        <v>279</v>
      </c>
      <c r="W68" t="s">
        <v>93</v>
      </c>
      <c r="X68" s="93"/>
    </row>
    <row r="69" spans="14:24" ht="13.5">
      <c r="N69" s="2"/>
      <c r="O69" s="2"/>
      <c r="P69" s="2"/>
      <c r="X69" s="93"/>
    </row>
    <row r="70" spans="14:24" ht="13.5">
      <c r="N70" s="2"/>
      <c r="O70" s="2"/>
      <c r="P70" s="2"/>
      <c r="X70" s="93"/>
    </row>
    <row r="71" spans="14:24" ht="13.5">
      <c r="N71" s="2"/>
      <c r="O71" s="2"/>
      <c r="P71" s="2"/>
      <c r="X71" s="93"/>
    </row>
    <row r="72" spans="15:24" ht="13.5">
      <c r="O72" t="s">
        <v>94</v>
      </c>
      <c r="X72" s="93"/>
    </row>
    <row r="73" spans="12:24" ht="13.5">
      <c r="L73" s="2"/>
      <c r="M73" s="2"/>
      <c r="N73" s="10"/>
      <c r="O73" s="1" t="s">
        <v>43</v>
      </c>
      <c r="P73" s="1" t="s">
        <v>44</v>
      </c>
      <c r="Q73" s="1" t="s">
        <v>74</v>
      </c>
      <c r="R73" s="1" t="s">
        <v>100</v>
      </c>
      <c r="X73" s="93"/>
    </row>
    <row r="74" spans="12:24" ht="13.5">
      <c r="L74" s="15" t="s">
        <v>42</v>
      </c>
      <c r="N74" s="14"/>
      <c r="O74" s="14">
        <f aca="true" t="shared" si="0" ref="O74:Q76">SUM(O65,T65)</f>
        <v>509</v>
      </c>
      <c r="P74" s="14">
        <f t="shared" si="0"/>
        <v>459</v>
      </c>
      <c r="Q74" s="14">
        <f t="shared" si="0"/>
        <v>432</v>
      </c>
      <c r="R74">
        <v>413</v>
      </c>
      <c r="X74" s="93"/>
    </row>
    <row r="75" spans="12:24" ht="13.5">
      <c r="L75" t="s">
        <v>41</v>
      </c>
      <c r="N75" s="14"/>
      <c r="O75" s="14">
        <f t="shared" si="0"/>
        <v>943</v>
      </c>
      <c r="P75" s="14">
        <f t="shared" si="0"/>
        <v>1016</v>
      </c>
      <c r="Q75" s="14">
        <f t="shared" si="0"/>
        <v>841</v>
      </c>
      <c r="R75" s="14">
        <v>908</v>
      </c>
      <c r="X75" s="93"/>
    </row>
    <row r="76" spans="12:24" ht="13.5">
      <c r="L76" s="15" t="s">
        <v>40</v>
      </c>
      <c r="M76" s="2"/>
      <c r="N76" s="14"/>
      <c r="O76" s="14">
        <f t="shared" si="0"/>
        <v>1261</v>
      </c>
      <c r="P76" s="14">
        <f t="shared" si="0"/>
        <v>1191</v>
      </c>
      <c r="Q76" s="14">
        <f t="shared" si="0"/>
        <v>1185</v>
      </c>
      <c r="R76" s="91">
        <v>1157</v>
      </c>
      <c r="X76" s="93"/>
    </row>
    <row r="77" spans="12:24" ht="13.5">
      <c r="L77" s="15" t="s">
        <v>39</v>
      </c>
      <c r="M77" s="2"/>
      <c r="N77" s="7"/>
      <c r="O77" s="7">
        <f>SUM(O74:O76)</f>
        <v>2713</v>
      </c>
      <c r="P77" s="7">
        <f>SUM(P74:P76)</f>
        <v>2666</v>
      </c>
      <c r="Q77" s="7">
        <f>SUM(Q74:Q76)</f>
        <v>2458</v>
      </c>
      <c r="R77">
        <v>2478</v>
      </c>
      <c r="S77" s="2"/>
      <c r="T77" s="2"/>
      <c r="X77" s="17"/>
    </row>
    <row r="78" spans="16:24" ht="13.5">
      <c r="P78" s="2"/>
      <c r="Q78" s="2"/>
      <c r="R78" s="2"/>
      <c r="S78" s="2"/>
      <c r="T78" s="2"/>
      <c r="X78" s="17"/>
    </row>
    <row r="79" spans="16:19" ht="13.5">
      <c r="P79" s="2"/>
      <c r="Q79" s="2"/>
      <c r="R79" s="2"/>
      <c r="S79" s="2"/>
    </row>
    <row r="82" spans="15:20" ht="13.5">
      <c r="O82" t="s">
        <v>95</v>
      </c>
      <c r="P82" s="2"/>
      <c r="Q82" s="2"/>
      <c r="S82" s="2"/>
      <c r="T82" s="1" t="s">
        <v>91</v>
      </c>
    </row>
    <row r="83" spans="14:23" ht="13.5">
      <c r="N83" s="1"/>
      <c r="O83" s="1" t="s">
        <v>43</v>
      </c>
      <c r="P83" s="1" t="s">
        <v>44</v>
      </c>
      <c r="Q83" s="1" t="s">
        <v>74</v>
      </c>
      <c r="R83" s="1" t="s">
        <v>90</v>
      </c>
      <c r="T83" s="1" t="s">
        <v>43</v>
      </c>
      <c r="U83" s="1" t="s">
        <v>44</v>
      </c>
      <c r="V83" s="1" t="s">
        <v>74</v>
      </c>
      <c r="W83" s="1" t="s">
        <v>90</v>
      </c>
    </row>
    <row r="84" spans="12:23" ht="13.5">
      <c r="L84" s="15" t="s">
        <v>40</v>
      </c>
      <c r="N84" s="14"/>
      <c r="O84" s="14">
        <v>6050</v>
      </c>
      <c r="P84" s="14">
        <v>6352</v>
      </c>
      <c r="Q84" s="14">
        <f>4747+1692</f>
        <v>6439</v>
      </c>
      <c r="R84" s="14">
        <v>7034</v>
      </c>
      <c r="T84" s="23">
        <v>681</v>
      </c>
      <c r="U84" s="23">
        <v>654</v>
      </c>
      <c r="V84">
        <f>519+142</f>
        <v>661</v>
      </c>
      <c r="W84" t="s">
        <v>93</v>
      </c>
    </row>
    <row r="85" spans="12:23" ht="13.5">
      <c r="L85" t="s">
        <v>41</v>
      </c>
      <c r="N85" s="14"/>
      <c r="O85" s="14">
        <v>6537</v>
      </c>
      <c r="P85" s="14">
        <v>6881</v>
      </c>
      <c r="Q85" s="14">
        <f>1612+376+192+2766</f>
        <v>4946</v>
      </c>
      <c r="R85" s="14">
        <v>7602</v>
      </c>
      <c r="T85" s="23">
        <v>842</v>
      </c>
      <c r="U85" s="23">
        <v>842</v>
      </c>
      <c r="V85">
        <f>107+17+7+349</f>
        <v>480</v>
      </c>
      <c r="W85" t="s">
        <v>93</v>
      </c>
    </row>
    <row r="86" spans="12:23" ht="13.5">
      <c r="L86" s="15" t="s">
        <v>42</v>
      </c>
      <c r="N86" s="14"/>
      <c r="O86" s="14">
        <v>2876</v>
      </c>
      <c r="P86" s="24">
        <v>2304</v>
      </c>
      <c r="Q86" s="24">
        <v>2198</v>
      </c>
      <c r="R86" s="14">
        <v>2484</v>
      </c>
      <c r="T86" s="23">
        <v>388</v>
      </c>
      <c r="U86" s="23">
        <v>310</v>
      </c>
      <c r="V86">
        <v>288</v>
      </c>
      <c r="W86" t="s">
        <v>93</v>
      </c>
    </row>
    <row r="87" spans="12:23" ht="13.5">
      <c r="L87" s="15" t="s">
        <v>63</v>
      </c>
      <c r="N87" s="14"/>
      <c r="O87" s="14">
        <f>SUM(O84:O86)</f>
        <v>15463</v>
      </c>
      <c r="P87" s="14">
        <f>SUM(P84:P86)</f>
        <v>15537</v>
      </c>
      <c r="Q87" s="14">
        <f>SUM(Q84:Q86)</f>
        <v>13583</v>
      </c>
      <c r="R87" s="14">
        <f>SUM(R84:R86)</f>
        <v>17120</v>
      </c>
      <c r="T87" s="23">
        <f>SUM(T84:T86)</f>
        <v>1911</v>
      </c>
      <c r="U87" s="23">
        <f>SUM(U84:U86)</f>
        <v>1806</v>
      </c>
      <c r="V87">
        <f>SUM(V84:V86)</f>
        <v>1429</v>
      </c>
      <c r="W87" t="s">
        <v>93</v>
      </c>
    </row>
    <row r="88" ht="13.5">
      <c r="T88" s="23"/>
    </row>
    <row r="90" spans="15:18" ht="13.5">
      <c r="O90" t="s">
        <v>96</v>
      </c>
      <c r="P90" s="2"/>
      <c r="Q90" s="2"/>
      <c r="R90" s="2"/>
    </row>
    <row r="91" spans="14:18" ht="13.5">
      <c r="N91" s="1"/>
      <c r="O91" s="1" t="s">
        <v>43</v>
      </c>
      <c r="P91" s="1" t="s">
        <v>44</v>
      </c>
      <c r="Q91" s="1" t="s">
        <v>74</v>
      </c>
      <c r="R91" s="1" t="s">
        <v>100</v>
      </c>
    </row>
    <row r="92" spans="12:18" ht="13.5">
      <c r="L92" s="15" t="s">
        <v>42</v>
      </c>
      <c r="N92" s="14"/>
      <c r="O92" s="14">
        <v>3264</v>
      </c>
      <c r="P92" s="14">
        <v>2614</v>
      </c>
      <c r="Q92" s="14">
        <v>2486</v>
      </c>
      <c r="R92" s="14">
        <v>2484</v>
      </c>
    </row>
    <row r="93" spans="12:18" ht="13.5">
      <c r="L93" t="s">
        <v>41</v>
      </c>
      <c r="N93" s="14"/>
      <c r="O93" s="14">
        <f>SUM(O85,T85)</f>
        <v>7379</v>
      </c>
      <c r="P93" s="14">
        <f>SUM(P85,U85)</f>
        <v>7723</v>
      </c>
      <c r="Q93" s="14">
        <f>SUM(Q85,V85)</f>
        <v>5426</v>
      </c>
      <c r="R93" s="14">
        <v>7602</v>
      </c>
    </row>
    <row r="94" spans="12:18" ht="13.5">
      <c r="L94" s="15" t="s">
        <v>99</v>
      </c>
      <c r="N94" s="14"/>
      <c r="O94" s="14">
        <v>6731</v>
      </c>
      <c r="P94" s="24">
        <v>7006</v>
      </c>
      <c r="Q94" s="24">
        <v>7100</v>
      </c>
      <c r="R94" s="14">
        <v>7034</v>
      </c>
    </row>
    <row r="95" spans="12:18" ht="13.5">
      <c r="L95" s="15" t="s">
        <v>63</v>
      </c>
      <c r="N95" s="14"/>
      <c r="O95" s="14">
        <f>SUM(O92:O94)</f>
        <v>17374</v>
      </c>
      <c r="P95" s="14">
        <f>SUM(P92:P94)</f>
        <v>17343</v>
      </c>
      <c r="Q95" s="14">
        <f>SUM(Q92:Q94)</f>
        <v>15012</v>
      </c>
      <c r="R95" s="14">
        <v>17120</v>
      </c>
    </row>
  </sheetData>
  <sheetProtection/>
  <mergeCells count="7">
    <mergeCell ref="P61:Q62"/>
    <mergeCell ref="Y3:Z3"/>
    <mergeCell ref="AA3:AB3"/>
    <mergeCell ref="AC3:AD3"/>
    <mergeCell ref="R61:S61"/>
    <mergeCell ref="T61:U61"/>
    <mergeCell ref="V61:W61"/>
  </mergeCells>
  <printOptions/>
  <pageMargins left="0.5511811023622047" right="0.15748031496062992" top="0.7480314960629921" bottom="0.8267716535433072" header="0.5118110236220472" footer="0.5118110236220472"/>
  <pageSetup firstPageNumber="34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19.50390625" style="0" customWidth="1"/>
    <col min="2" max="2" width="6.125" style="0" customWidth="1"/>
    <col min="3" max="3" width="8.875" style="0" customWidth="1"/>
    <col min="4" max="4" width="6.125" style="0" customWidth="1"/>
    <col min="5" max="5" width="8.875" style="0" customWidth="1"/>
    <col min="6" max="6" width="6.125" style="0" customWidth="1"/>
    <col min="7" max="7" width="8.875" style="0" customWidth="1"/>
    <col min="8" max="8" width="6.125" style="0" customWidth="1"/>
    <col min="9" max="9" width="8.875" style="0" customWidth="1"/>
    <col min="10" max="10" width="6.125" style="0" customWidth="1"/>
    <col min="11" max="11" width="8.875" style="0" customWidth="1"/>
  </cols>
  <sheetData>
    <row r="2" spans="1:11" ht="22.5" customHeight="1">
      <c r="A2" s="106" t="s">
        <v>106</v>
      </c>
      <c r="B2" s="107"/>
      <c r="C2" s="107"/>
      <c r="D2" s="108"/>
      <c r="E2" s="108"/>
      <c r="F2" s="108"/>
      <c r="G2" s="108"/>
      <c r="H2" s="108"/>
      <c r="I2" s="108"/>
      <c r="J2" s="108"/>
      <c r="K2" s="108"/>
    </row>
    <row r="3" spans="1:11" ht="9" customHeight="1">
      <c r="A3" s="108"/>
      <c r="B3" s="108"/>
      <c r="C3" s="108"/>
      <c r="D3" s="108"/>
      <c r="J3" s="109"/>
      <c r="K3" s="110"/>
    </row>
    <row r="4" spans="1:11" ht="18.75" customHeight="1">
      <c r="A4" s="235" t="s">
        <v>107</v>
      </c>
      <c r="B4" s="237" t="s">
        <v>117</v>
      </c>
      <c r="C4" s="238"/>
      <c r="D4" s="237" t="s">
        <v>118</v>
      </c>
      <c r="E4" s="238"/>
      <c r="F4" s="237" t="s">
        <v>119</v>
      </c>
      <c r="G4" s="238"/>
      <c r="H4" s="237" t="s">
        <v>120</v>
      </c>
      <c r="I4" s="239"/>
      <c r="J4" s="237" t="s">
        <v>123</v>
      </c>
      <c r="K4" s="239"/>
    </row>
    <row r="5" spans="1:11" ht="19.5" customHeight="1">
      <c r="A5" s="236"/>
      <c r="B5" s="120" t="s">
        <v>108</v>
      </c>
      <c r="C5" s="121" t="s">
        <v>109</v>
      </c>
      <c r="D5" s="118" t="s">
        <v>108</v>
      </c>
      <c r="E5" s="119" t="s">
        <v>109</v>
      </c>
      <c r="F5" s="118" t="s">
        <v>108</v>
      </c>
      <c r="G5" s="119" t="s">
        <v>109</v>
      </c>
      <c r="H5" s="120" t="s">
        <v>108</v>
      </c>
      <c r="I5" s="122" t="s">
        <v>109</v>
      </c>
      <c r="J5" s="120" t="s">
        <v>108</v>
      </c>
      <c r="K5" s="122" t="s">
        <v>109</v>
      </c>
    </row>
    <row r="6" spans="1:11" ht="13.5" customHeight="1">
      <c r="A6" s="117"/>
      <c r="B6" s="112" t="s">
        <v>110</v>
      </c>
      <c r="C6" s="111" t="s">
        <v>111</v>
      </c>
      <c r="D6" s="112" t="s">
        <v>110</v>
      </c>
      <c r="E6" s="111" t="s">
        <v>111</v>
      </c>
      <c r="F6" s="112" t="s">
        <v>110</v>
      </c>
      <c r="G6" s="111" t="s">
        <v>111</v>
      </c>
      <c r="H6" s="112" t="s">
        <v>110</v>
      </c>
      <c r="I6" s="126" t="s">
        <v>111</v>
      </c>
      <c r="J6" s="127" t="s">
        <v>110</v>
      </c>
      <c r="K6" s="113" t="s">
        <v>111</v>
      </c>
    </row>
    <row r="7" spans="1:11" ht="24" customHeight="1">
      <c r="A7" s="124" t="s">
        <v>112</v>
      </c>
      <c r="B7" s="114">
        <v>36</v>
      </c>
      <c r="C7" s="114">
        <v>282854</v>
      </c>
      <c r="D7" s="114">
        <v>30</v>
      </c>
      <c r="E7" s="114">
        <v>230746</v>
      </c>
      <c r="F7" s="114">
        <v>46</v>
      </c>
      <c r="G7" s="114">
        <v>390567</v>
      </c>
      <c r="H7" s="114">
        <v>41</v>
      </c>
      <c r="I7" s="114">
        <v>348133</v>
      </c>
      <c r="J7" s="114">
        <v>53</v>
      </c>
      <c r="K7" s="128">
        <v>365461</v>
      </c>
    </row>
    <row r="8" spans="1:11" ht="25.5" customHeight="1">
      <c r="A8" s="124" t="s">
        <v>113</v>
      </c>
      <c r="B8" s="115">
        <v>0</v>
      </c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29">
        <v>0</v>
      </c>
    </row>
    <row r="9" spans="1:11" ht="25.5" customHeight="1">
      <c r="A9" s="124" t="s">
        <v>115</v>
      </c>
      <c r="B9" s="115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29">
        <v>0</v>
      </c>
    </row>
    <row r="10" spans="1:11" ht="25.5" customHeight="1">
      <c r="A10" s="124" t="s">
        <v>116</v>
      </c>
      <c r="B10" s="115">
        <v>76</v>
      </c>
      <c r="C10" s="115">
        <v>301800</v>
      </c>
      <c r="D10" s="115">
        <v>80</v>
      </c>
      <c r="E10" s="115">
        <v>310550</v>
      </c>
      <c r="F10" s="115">
        <v>67</v>
      </c>
      <c r="G10" s="115">
        <v>245900</v>
      </c>
      <c r="H10" s="115">
        <v>85</v>
      </c>
      <c r="I10" s="115">
        <v>330290</v>
      </c>
      <c r="J10" s="115">
        <v>80</v>
      </c>
      <c r="K10" s="129">
        <v>276220</v>
      </c>
    </row>
    <row r="11" spans="1:11" ht="27" customHeight="1">
      <c r="A11" s="125" t="s">
        <v>114</v>
      </c>
      <c r="B11" s="132" t="s">
        <v>124</v>
      </c>
      <c r="C11" s="132" t="s">
        <v>124</v>
      </c>
      <c r="D11" s="132" t="s">
        <v>124</v>
      </c>
      <c r="E11" s="132" t="s">
        <v>124</v>
      </c>
      <c r="F11" s="116">
        <v>63</v>
      </c>
      <c r="G11" s="116">
        <v>592800</v>
      </c>
      <c r="H11" s="116">
        <v>73</v>
      </c>
      <c r="I11" s="115">
        <v>607096</v>
      </c>
      <c r="J11" s="130">
        <v>82</v>
      </c>
      <c r="K11" s="131">
        <v>499000</v>
      </c>
    </row>
    <row r="12" spans="9:11" ht="16.5" customHeight="1">
      <c r="I12" s="234" t="s">
        <v>121</v>
      </c>
      <c r="J12" s="234"/>
      <c r="K12" s="234"/>
    </row>
    <row r="13" spans="5:10" ht="16.5" customHeight="1">
      <c r="E13" s="123" t="s">
        <v>122</v>
      </c>
      <c r="F13" s="123"/>
      <c r="G13" s="123"/>
      <c r="H13" s="123"/>
      <c r="I13" s="123"/>
      <c r="J13" s="123"/>
    </row>
  </sheetData>
  <sheetProtection/>
  <mergeCells count="7">
    <mergeCell ref="I12:K12"/>
    <mergeCell ref="A4:A5"/>
    <mergeCell ref="B4:C4"/>
    <mergeCell ref="D4:E4"/>
    <mergeCell ref="F4:G4"/>
    <mergeCell ref="H4:I4"/>
    <mergeCell ref="J4:K4"/>
  </mergeCells>
  <printOptions/>
  <pageMargins left="0.7086614173228347" right="0.11811023622047245" top="0.7480314960629921" bottom="0.7480314960629921" header="0.31496062992125984" footer="0.4724409448818898"/>
  <pageSetup firstPageNumber="35" useFirstPageNumber="1" horizontalDpi="600" verticalDpi="600" orientation="portrait" paperSize="9" r:id="rId1"/>
  <headerFooter alignWithMargins="0">
    <oddFooter>&amp;C&amp;"ＭＳ Ｐ明朝,標準"35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 </cp:lastModifiedBy>
  <cp:lastPrinted>2012-06-05T04:06:34Z</cp:lastPrinted>
  <dcterms:created xsi:type="dcterms:W3CDTF">2003-08-04T02:36:53Z</dcterms:created>
  <dcterms:modified xsi:type="dcterms:W3CDTF">2012-06-28T02:01:27Z</dcterms:modified>
  <cp:category/>
  <cp:version/>
  <cp:contentType/>
  <cp:contentStatus/>
</cp:coreProperties>
</file>