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100" activeTab="4"/>
  </bookViews>
  <sheets>
    <sheet name="ⅩⅠ財政" sheetId="1" r:id="rId1"/>
    <sheet name="ⅩⅠ1-1" sheetId="2" r:id="rId2"/>
    <sheet name="1-2" sheetId="3" r:id="rId3"/>
    <sheet name="ⅩⅠ-2～3" sheetId="4" r:id="rId4"/>
    <sheet name="ⅩⅠ-4" sheetId="5" r:id="rId5"/>
  </sheets>
  <definedNames>
    <definedName name="_xlnm.Print_Area" localSheetId="2">'1-2'!$A$1:$G$56</definedName>
    <definedName name="_xlnm.Print_Area" localSheetId="1">'ⅩⅠ1-1'!$A$1:$G$48</definedName>
    <definedName name="_xlnm.Print_Area" localSheetId="3">'ⅩⅠ-2～3'!$A$1:$G$72</definedName>
  </definedNames>
  <calcPr fullCalcOnLoad="1"/>
</workbook>
</file>

<file path=xl/comments2.xml><?xml version="1.0" encoding="utf-8"?>
<comments xmlns="http://schemas.openxmlformats.org/spreadsheetml/2006/main">
  <authors>
    <author>sg4f46</author>
  </authors>
  <commentList>
    <comment ref="E33" authorId="0">
      <text>
        <r>
          <rPr>
            <b/>
            <sz val="9"/>
            <rFont val="ＭＳ Ｐゴシック"/>
            <family val="3"/>
          </rPr>
          <t>調整△0.01</t>
        </r>
      </text>
    </comment>
    <comment ref="E43" authorId="0">
      <text>
        <r>
          <rPr>
            <b/>
            <sz val="9"/>
            <rFont val="ＭＳ Ｐゴシック"/>
            <family val="3"/>
          </rPr>
          <t>調整＋0.01</t>
        </r>
      </text>
    </comment>
  </commentList>
</comments>
</file>

<file path=xl/sharedStrings.xml><?xml version="1.0" encoding="utf-8"?>
<sst xmlns="http://schemas.openxmlformats.org/spreadsheetml/2006/main" count="218" uniqueCount="129">
  <si>
    <t>一般会計財源別・目的別決算</t>
  </si>
  <si>
    <t>市税</t>
  </si>
  <si>
    <t>％</t>
  </si>
  <si>
    <t>県支出金</t>
  </si>
  <si>
    <t>地方交付税</t>
  </si>
  <si>
    <t>市債</t>
  </si>
  <si>
    <t>国庫支出金</t>
  </si>
  <si>
    <t>その他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</si>
  <si>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</si>
  <si>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</si>
  <si>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</si>
  <si>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</si>
  <si>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</si>
  <si>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</si>
  <si>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</si>
  <si>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</si>
  <si>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</si>
  <si>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</si>
  <si>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</si>
  <si>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予備費</t>
  </si>
  <si>
    <t>１．一般会計決算状況</t>
  </si>
  <si>
    <t>（歳 入）</t>
  </si>
  <si>
    <t>款</t>
  </si>
  <si>
    <t>決算額</t>
  </si>
  <si>
    <t>構成比％</t>
  </si>
  <si>
    <t>歳   入 　合 　計</t>
  </si>
  <si>
    <t>市　　　　　　 税</t>
  </si>
  <si>
    <t>地　方　譲　与　税</t>
  </si>
  <si>
    <t>利 子 割 交 付 金</t>
  </si>
  <si>
    <t>ゴルフ場利用税交付金</t>
  </si>
  <si>
    <t>自動車取得税交付金</t>
  </si>
  <si>
    <t>地　方　交　付　税</t>
  </si>
  <si>
    <t>交通安全対策特別交付金</t>
  </si>
  <si>
    <t>分担金及び負担金</t>
  </si>
  <si>
    <t>使用料及び手数料</t>
  </si>
  <si>
    <t>国　庫　支　出　金</t>
  </si>
  <si>
    <t>県　支　出　金</t>
  </si>
  <si>
    <t>財　産　収　入</t>
  </si>
  <si>
    <t>寄　　付　　金</t>
  </si>
  <si>
    <t>繰　　入　　金</t>
  </si>
  <si>
    <t>繰　　越　　金</t>
  </si>
  <si>
    <t>諸　　収　　入</t>
  </si>
  <si>
    <t>市　　　　　債</t>
  </si>
  <si>
    <t>（歳 出）</t>
  </si>
  <si>
    <t>歳　出　合　計</t>
  </si>
  <si>
    <t>議　　会　　費</t>
  </si>
  <si>
    <t>総　　務　　費</t>
  </si>
  <si>
    <t>民　　生　　費</t>
  </si>
  <si>
    <t>衛　　生　　費</t>
  </si>
  <si>
    <t>労　　働　　費</t>
  </si>
  <si>
    <t>商　　工　　費</t>
  </si>
  <si>
    <t>土　　木　　費</t>
  </si>
  <si>
    <t>消　　防　　費</t>
  </si>
  <si>
    <t>教　　育　　費</t>
  </si>
  <si>
    <t>災　害　復　旧　費</t>
  </si>
  <si>
    <t>公　　債　　費</t>
  </si>
  <si>
    <t>諸　支　出　金</t>
  </si>
  <si>
    <t>予　　備　　費</t>
  </si>
  <si>
    <t>　　　　　単位：千円</t>
  </si>
  <si>
    <t>地方特例交付金</t>
  </si>
  <si>
    <t>第ⅩⅠ章　財政</t>
  </si>
  <si>
    <t>資料：財政課</t>
  </si>
  <si>
    <t>配当割交付金</t>
  </si>
  <si>
    <t>株式等譲渡所得割交付金</t>
  </si>
  <si>
    <t>地方消費税交付金</t>
  </si>
  <si>
    <t>平成１７年度</t>
  </si>
  <si>
    <t>特別地方消費税交付金</t>
  </si>
  <si>
    <t>平成１８年度</t>
  </si>
  <si>
    <t>繰入金</t>
  </si>
  <si>
    <t>2．普通会計決算状況</t>
  </si>
  <si>
    <t>計</t>
  </si>
  <si>
    <t>地方税</t>
  </si>
  <si>
    <t>寄附金</t>
  </si>
  <si>
    <t>地方債</t>
  </si>
  <si>
    <t>区分</t>
  </si>
  <si>
    <t>計</t>
  </si>
  <si>
    <t>普通会計歳入</t>
  </si>
  <si>
    <t>普通会計歳出（性質別歳出）</t>
  </si>
  <si>
    <t>普通会計歳出（目的別歳出）</t>
  </si>
  <si>
    <t>人件費</t>
  </si>
  <si>
    <t>物件費</t>
  </si>
  <si>
    <t>維持補修費</t>
  </si>
  <si>
    <t>扶助費</t>
  </si>
  <si>
    <t>補助費等</t>
  </si>
  <si>
    <t>公債費</t>
  </si>
  <si>
    <t>積立金</t>
  </si>
  <si>
    <t>投資及び出資金</t>
  </si>
  <si>
    <t>貸付金</t>
  </si>
  <si>
    <t>繰出金</t>
  </si>
  <si>
    <t>投資的経費</t>
  </si>
  <si>
    <t>基準財政需要額</t>
  </si>
  <si>
    <t>基準財政収入額</t>
  </si>
  <si>
    <t>3．普通会計決算概況</t>
  </si>
  <si>
    <t>財政力指数</t>
  </si>
  <si>
    <t>公債費比率（％）</t>
  </si>
  <si>
    <t>地方債残高</t>
  </si>
  <si>
    <t>　資料：財政課</t>
  </si>
  <si>
    <t>4．市税収入の状況</t>
  </si>
  <si>
    <t>固定資産税</t>
  </si>
  <si>
    <t>軽自動車税</t>
  </si>
  <si>
    <t>たばこ税</t>
  </si>
  <si>
    <t>特別土地保有税</t>
  </si>
  <si>
    <t>入湯税</t>
  </si>
  <si>
    <t>都市計画税</t>
  </si>
  <si>
    <t>決算額(千円）</t>
  </si>
  <si>
    <t>構成比（％）</t>
  </si>
  <si>
    <t>区　　分</t>
  </si>
  <si>
    <t>平成１８年</t>
  </si>
  <si>
    <t>市　民　税</t>
  </si>
  <si>
    <t>個人</t>
  </si>
  <si>
    <t>法人</t>
  </si>
  <si>
    <t>目　的　税</t>
  </si>
  <si>
    <t>合　　　計</t>
  </si>
  <si>
    <t>※この表は、普通会計（一般会計、住宅新築資金等貸付事業特別会計及び
　学校給食センター事業特別会計）の数値に基づくものである。</t>
  </si>
  <si>
    <t>資料：財政課</t>
  </si>
  <si>
    <t>平成１８年度</t>
  </si>
  <si>
    <t>平成１9年度</t>
  </si>
  <si>
    <t>平成１９年度</t>
  </si>
  <si>
    <t>平成１９年度</t>
  </si>
  <si>
    <t>平成１９年</t>
  </si>
  <si>
    <t>災害復旧費</t>
  </si>
  <si>
    <t>％</t>
  </si>
  <si>
    <t>平成20年度</t>
  </si>
  <si>
    <t>平成20年度</t>
  </si>
  <si>
    <t>平成２０年度</t>
  </si>
  <si>
    <t>平成２０年度</t>
  </si>
  <si>
    <t>　　　平成１７年</t>
  </si>
  <si>
    <t>平成２０年</t>
  </si>
  <si>
    <t>平成20年度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</si>
</sst>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0.0000"/>
    <numFmt numFmtId="186" formatCode="0.000"/>
    <numFmt numFmtId="187" formatCode="0.00000"/>
    <numFmt numFmtId="188" formatCode="#,##0.0;[Red]\-#,##0.0"/>
    <numFmt numFmtId="189" formatCode="0.00000000"/>
    <numFmt numFmtId="190" formatCode="0.000000000"/>
    <numFmt numFmtId="191" formatCode="0.0000000"/>
    <numFmt numFmtId="192" formatCode="0.000000"/>
    <numFmt numFmtId="193" formatCode="0.0000E+00"/>
    <numFmt numFmtId="194" formatCode="0.000E+00"/>
    <numFmt numFmtId="195" formatCode="0.0E+00"/>
    <numFmt numFmtId="196" formatCode="0E+00"/>
    <numFmt numFmtId="197" formatCode="0.00000E+00"/>
    <numFmt numFmtId="198" formatCode="0.000000E+00"/>
    <numFmt numFmtId="199" formatCode="0.0000000E+00"/>
    <numFmt numFmtId="200" formatCode="0.00000000E+00"/>
    <numFmt numFmtId="201" formatCode="0.000000000E+00"/>
    <numFmt numFmtId="202" formatCode="0.0000000000E+00"/>
    <numFmt numFmtId="203" formatCode="0.00000000000E+00"/>
    <numFmt numFmtId="204" formatCode="0.000000000000E+00"/>
    <numFmt numFmtId="205" formatCode="0.0000000000000E+00"/>
    <numFmt numFmtId="206" formatCode="0.00000000000000E+00"/>
    <numFmt numFmtId="207" formatCode="0.000000000000000E+00"/>
    <numFmt numFmtId="208" formatCode="0.0000000000000000E+00"/>
    <numFmt numFmtId="209" formatCode="0.00000000000000000E+00"/>
    <numFmt numFmtId="210" formatCode="0.000000000000000000E+00"/>
    <numFmt numFmtId="211" formatCode="0.0%"/>
    <numFmt numFmtId="212" formatCode="0.0000000000"/>
    <numFmt numFmtId="213" formatCode="0.0;&quot;△ &quot;0.0"/>
    <numFmt numFmtId="214" formatCode="0_);[Red]\(0\)"/>
    <numFmt numFmtId="215" formatCode="0.0_);[Red]\(0.0\)"/>
    <numFmt numFmtId="216" formatCode="#,##0.0_);[Red]\(#,##0.0\)"/>
    <numFmt numFmtId="217" formatCode="0.00_);[Red]\(0.00\)"/>
    <numFmt numFmtId="218" formatCode="0.00;&quot;△ &quot;0.00"/>
    <numFmt numFmtId="219" formatCode="0_ "/>
    <numFmt numFmtId="220" formatCode="0.0_ "/>
    <numFmt numFmtId="221" formatCode="0.00_ "/>
    <numFmt numFmtId="222" formatCode="0.0000_);[Red]\(0.0000\)"/>
    <numFmt numFmtId="223" formatCode="0.000_);[Red]\(0.0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b/>
      <sz val="12"/>
      <name val="明朝"/>
      <family val="1"/>
    </font>
    <font>
      <sz val="12"/>
      <name val="明朝"/>
      <family val="1"/>
    </font>
    <font>
      <sz val="11"/>
      <color indexed="10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明朝"/>
      <family val="3"/>
    </font>
    <font>
      <sz val="7"/>
      <color indexed="8"/>
      <name val="明朝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4" fillId="0" borderId="0" xfId="61" applyFont="1">
      <alignment/>
      <protection/>
    </xf>
    <xf numFmtId="0" fontId="5" fillId="0" borderId="0" xfId="61" applyFont="1">
      <alignment/>
      <protection/>
    </xf>
    <xf numFmtId="0" fontId="4" fillId="0" borderId="0" xfId="61" applyFont="1" applyAlignment="1" quotePrefix="1">
      <alignment horizontal="left"/>
      <protection/>
    </xf>
    <xf numFmtId="0" fontId="2" fillId="0" borderId="0" xfId="61">
      <alignment/>
      <protection/>
    </xf>
    <xf numFmtId="0" fontId="2" fillId="0" borderId="0" xfId="61" applyAlignment="1">
      <alignment horizontal="right"/>
      <protection/>
    </xf>
    <xf numFmtId="184" fontId="2" fillId="0" borderId="0" xfId="61" applyNumberFormat="1">
      <alignment/>
      <protection/>
    </xf>
    <xf numFmtId="184" fontId="6" fillId="0" borderId="0" xfId="61" applyNumberFormat="1" applyFont="1" applyFill="1">
      <alignment/>
      <protection/>
    </xf>
    <xf numFmtId="0" fontId="2" fillId="0" borderId="0" xfId="61" applyBorder="1" applyAlignment="1">
      <alignment horizontal="right"/>
      <protection/>
    </xf>
    <xf numFmtId="184" fontId="6" fillId="0" borderId="0" xfId="61" applyNumberFormat="1" applyFont="1">
      <alignment/>
      <protection/>
    </xf>
    <xf numFmtId="0" fontId="2" fillId="0" borderId="0" xfId="62">
      <alignment/>
      <protection/>
    </xf>
    <xf numFmtId="184" fontId="2" fillId="0" borderId="0" xfId="62" applyNumberFormat="1">
      <alignment/>
      <protection/>
    </xf>
    <xf numFmtId="0" fontId="2" fillId="0" borderId="0" xfId="62" applyFont="1">
      <alignment/>
      <protection/>
    </xf>
    <xf numFmtId="38" fontId="2" fillId="0" borderId="0" xfId="62" applyNumberFormat="1">
      <alignment/>
      <protection/>
    </xf>
    <xf numFmtId="217" fontId="2" fillId="0" borderId="0" xfId="62" applyNumberFormat="1" applyFont="1">
      <alignment/>
      <protection/>
    </xf>
    <xf numFmtId="0" fontId="9" fillId="0" borderId="0" xfId="0" applyFont="1" applyAlignment="1">
      <alignment vertical="center"/>
    </xf>
    <xf numFmtId="0" fontId="10" fillId="0" borderId="0" xfId="62" applyFont="1">
      <alignment/>
      <protection/>
    </xf>
    <xf numFmtId="0" fontId="11" fillId="0" borderId="0" xfId="62" applyFont="1">
      <alignment/>
      <protection/>
    </xf>
    <xf numFmtId="0" fontId="11" fillId="0" borderId="10" xfId="62" applyFont="1" applyBorder="1">
      <alignment/>
      <protection/>
    </xf>
    <xf numFmtId="0" fontId="11" fillId="0" borderId="0" xfId="62" applyFont="1" applyBorder="1" applyAlignment="1">
      <alignment horizontal="distributed"/>
      <protection/>
    </xf>
    <xf numFmtId="0" fontId="11" fillId="0" borderId="0" xfId="62" applyFont="1" applyBorder="1">
      <alignment/>
      <protection/>
    </xf>
    <xf numFmtId="38" fontId="11" fillId="0" borderId="11" xfId="49" applyFont="1" applyBorder="1" applyAlignment="1">
      <alignment/>
    </xf>
    <xf numFmtId="213" fontId="11" fillId="0" borderId="0" xfId="42" applyNumberFormat="1" applyFont="1" applyAlignment="1">
      <alignment/>
    </xf>
    <xf numFmtId="217" fontId="11" fillId="0" borderId="12" xfId="62" applyNumberFormat="1" applyFont="1" applyBorder="1">
      <alignment/>
      <protection/>
    </xf>
    <xf numFmtId="217" fontId="11" fillId="0" borderId="13" xfId="62" applyNumberFormat="1" applyFont="1" applyBorder="1">
      <alignment/>
      <protection/>
    </xf>
    <xf numFmtId="38" fontId="11" fillId="0" borderId="0" xfId="49" applyFont="1" applyBorder="1" applyAlignment="1">
      <alignment/>
    </xf>
    <xf numFmtId="184" fontId="11" fillId="0" borderId="0" xfId="62" applyNumberFormat="1" applyFont="1" applyBorder="1" applyAlignment="1">
      <alignment horizontal="centerContinuous"/>
      <protection/>
    </xf>
    <xf numFmtId="38" fontId="11" fillId="0" borderId="14" xfId="49" applyNumberFormat="1" applyFont="1" applyBorder="1" applyAlignment="1">
      <alignment/>
    </xf>
    <xf numFmtId="184" fontId="11" fillId="0" borderId="0" xfId="62" applyNumberFormat="1" applyFont="1">
      <alignment/>
      <protection/>
    </xf>
    <xf numFmtId="0" fontId="11" fillId="23" borderId="15" xfId="62" applyFont="1" applyFill="1" applyBorder="1">
      <alignment/>
      <protection/>
    </xf>
    <xf numFmtId="0" fontId="11" fillId="23" borderId="16" xfId="62" applyFont="1" applyFill="1" applyBorder="1">
      <alignment/>
      <protection/>
    </xf>
    <xf numFmtId="0" fontId="11" fillId="23" borderId="14" xfId="62" applyFont="1" applyFill="1" applyBorder="1">
      <alignment/>
      <protection/>
    </xf>
    <xf numFmtId="0" fontId="11" fillId="23" borderId="13" xfId="62" applyFont="1" applyFill="1" applyBorder="1">
      <alignment/>
      <protection/>
    </xf>
    <xf numFmtId="0" fontId="11" fillId="23" borderId="11" xfId="62" applyFont="1" applyFill="1" applyBorder="1">
      <alignment/>
      <protection/>
    </xf>
    <xf numFmtId="0" fontId="11" fillId="23" borderId="0" xfId="62" applyFont="1" applyFill="1" applyBorder="1" applyAlignment="1">
      <alignment horizontal="distributed"/>
      <protection/>
    </xf>
    <xf numFmtId="0" fontId="11" fillId="23" borderId="0" xfId="62" applyFont="1" applyFill="1" applyBorder="1">
      <alignment/>
      <protection/>
    </xf>
    <xf numFmtId="0" fontId="12" fillId="23" borderId="0" xfId="62" applyFont="1" applyFill="1" applyBorder="1" applyAlignment="1">
      <alignment horizontal="distributed"/>
      <protection/>
    </xf>
    <xf numFmtId="0" fontId="13" fillId="23" borderId="0" xfId="62" applyFont="1" applyFill="1" applyBorder="1" applyAlignment="1">
      <alignment horizontal="distributed"/>
      <protection/>
    </xf>
    <xf numFmtId="0" fontId="11" fillId="23" borderId="10" xfId="62" applyFont="1" applyFill="1" applyBorder="1" applyAlignment="1">
      <alignment horizontal="distributed"/>
      <protection/>
    </xf>
    <xf numFmtId="0" fontId="11" fillId="23" borderId="10" xfId="62" applyFont="1" applyFill="1" applyBorder="1">
      <alignment/>
      <protection/>
    </xf>
    <xf numFmtId="0" fontId="11" fillId="8" borderId="15" xfId="62" applyFont="1" applyFill="1" applyBorder="1">
      <alignment/>
      <protection/>
    </xf>
    <xf numFmtId="0" fontId="11" fillId="8" borderId="0" xfId="62" applyFont="1" applyFill="1" applyBorder="1">
      <alignment/>
      <protection/>
    </xf>
    <xf numFmtId="0" fontId="11" fillId="8" borderId="14" xfId="62" applyFont="1" applyFill="1" applyBorder="1">
      <alignment/>
      <protection/>
    </xf>
    <xf numFmtId="0" fontId="11" fillId="8" borderId="10" xfId="62" applyFont="1" applyFill="1" applyBorder="1">
      <alignment/>
      <protection/>
    </xf>
    <xf numFmtId="0" fontId="11" fillId="8" borderId="11" xfId="62" applyFont="1" applyFill="1" applyBorder="1">
      <alignment/>
      <protection/>
    </xf>
    <xf numFmtId="0" fontId="11" fillId="8" borderId="0" xfId="62" applyFont="1" applyFill="1" applyBorder="1" applyAlignment="1">
      <alignment horizontal="distributed"/>
      <protection/>
    </xf>
    <xf numFmtId="0" fontId="11" fillId="8" borderId="10" xfId="62" applyFont="1" applyFill="1" applyBorder="1" applyAlignment="1">
      <alignment horizontal="distributed"/>
      <protection/>
    </xf>
    <xf numFmtId="0" fontId="2" fillId="0" borderId="0" xfId="62" applyNumberFormat="1">
      <alignment/>
      <protection/>
    </xf>
    <xf numFmtId="0" fontId="11" fillId="4" borderId="17" xfId="62" applyFont="1" applyFill="1" applyBorder="1" applyAlignment="1">
      <alignment horizontal="center" vertical="top"/>
      <protection/>
    </xf>
    <xf numFmtId="0" fontId="11" fillId="4" borderId="18" xfId="62" applyFont="1" applyFill="1" applyBorder="1" applyAlignment="1">
      <alignment horizontal="center" vertical="top"/>
      <protection/>
    </xf>
    <xf numFmtId="0" fontId="11" fillId="4" borderId="18" xfId="62" applyFont="1" applyFill="1" applyBorder="1" applyAlignment="1">
      <alignment horizontal="center" vertical="center"/>
      <protection/>
    </xf>
    <xf numFmtId="38" fontId="2" fillId="0" borderId="0" xfId="49" applyFont="1" applyAlignment="1">
      <alignment/>
    </xf>
    <xf numFmtId="222" fontId="11" fillId="0" borderId="0" xfId="62" applyNumberFormat="1" applyFont="1" applyBorder="1">
      <alignment/>
      <protection/>
    </xf>
    <xf numFmtId="184" fontId="2" fillId="0" borderId="0" xfId="61" applyNumberFormat="1" applyFont="1">
      <alignment/>
      <protection/>
    </xf>
    <xf numFmtId="0" fontId="2" fillId="0" borderId="0" xfId="61" applyFont="1" applyAlignment="1">
      <alignment horizontal="right"/>
      <protection/>
    </xf>
    <xf numFmtId="0" fontId="2" fillId="0" borderId="0" xfId="61" applyNumberFormat="1" applyFont="1">
      <alignment/>
      <protection/>
    </xf>
    <xf numFmtId="0" fontId="2" fillId="0" borderId="0" xfId="61" applyNumberFormat="1">
      <alignment/>
      <protection/>
    </xf>
    <xf numFmtId="38" fontId="11" fillId="0" borderId="10" xfId="49" applyFont="1" applyBorder="1" applyAlignment="1">
      <alignment horizontal="right" vertical="center"/>
    </xf>
    <xf numFmtId="0" fontId="11" fillId="0" borderId="10" xfId="62" applyFont="1" applyBorder="1" applyAlignment="1">
      <alignment horizontal="right"/>
      <protection/>
    </xf>
    <xf numFmtId="0" fontId="11" fillId="23" borderId="12" xfId="62" applyFont="1" applyFill="1" applyBorder="1">
      <alignment/>
      <protection/>
    </xf>
    <xf numFmtId="0" fontId="11" fillId="23" borderId="17" xfId="62" applyFont="1" applyFill="1" applyBorder="1">
      <alignment/>
      <protection/>
    </xf>
    <xf numFmtId="0" fontId="11" fillId="23" borderId="19" xfId="62" applyFont="1" applyFill="1" applyBorder="1">
      <alignment/>
      <protection/>
    </xf>
    <xf numFmtId="0" fontId="11" fillId="23" borderId="20" xfId="62" applyFont="1" applyFill="1" applyBorder="1" applyAlignment="1">
      <alignment horizontal="distributed" vertical="center"/>
      <protection/>
    </xf>
    <xf numFmtId="0" fontId="11" fillId="23" borderId="20" xfId="62" applyFont="1" applyFill="1" applyBorder="1" applyAlignment="1">
      <alignment horizontal="distributed"/>
      <protection/>
    </xf>
    <xf numFmtId="38" fontId="11" fillId="0" borderId="17" xfId="49" applyFont="1" applyBorder="1" applyAlignment="1">
      <alignment/>
    </xf>
    <xf numFmtId="38" fontId="11" fillId="0" borderId="21" xfId="49" applyFont="1" applyBorder="1" applyAlignment="1">
      <alignment/>
    </xf>
    <xf numFmtId="38" fontId="11" fillId="0" borderId="21" xfId="49" applyFont="1" applyBorder="1" applyAlignment="1">
      <alignment horizontal="right" vertical="center"/>
    </xf>
    <xf numFmtId="38" fontId="11" fillId="0" borderId="22" xfId="49" applyFont="1" applyBorder="1" applyAlignment="1">
      <alignment/>
    </xf>
    <xf numFmtId="38" fontId="11" fillId="0" borderId="18" xfId="49" applyFont="1" applyBorder="1" applyAlignment="1">
      <alignment/>
    </xf>
    <xf numFmtId="38" fontId="11" fillId="0" borderId="0" xfId="49" applyFont="1" applyFill="1" applyAlignment="1">
      <alignment/>
    </xf>
    <xf numFmtId="38" fontId="11" fillId="0" borderId="0" xfId="49" applyFont="1" applyAlignment="1">
      <alignment/>
    </xf>
    <xf numFmtId="38" fontId="11" fillId="0" borderId="0" xfId="49" applyFont="1" applyFill="1" applyBorder="1" applyAlignment="1">
      <alignment/>
    </xf>
    <xf numFmtId="38" fontId="2" fillId="0" borderId="0" xfId="49" applyFont="1" applyFill="1" applyAlignment="1">
      <alignment/>
    </xf>
    <xf numFmtId="0" fontId="11" fillId="24" borderId="17" xfId="62" applyFont="1" applyFill="1" applyBorder="1">
      <alignment/>
      <protection/>
    </xf>
    <xf numFmtId="0" fontId="11" fillId="24" borderId="20" xfId="62" applyFont="1" applyFill="1" applyBorder="1" applyAlignment="1">
      <alignment horizontal="distributed" vertical="center"/>
      <protection/>
    </xf>
    <xf numFmtId="0" fontId="11" fillId="24" borderId="20" xfId="62" applyFont="1" applyFill="1" applyBorder="1">
      <alignment/>
      <protection/>
    </xf>
    <xf numFmtId="0" fontId="11" fillId="24" borderId="11" xfId="62" applyFont="1" applyFill="1" applyBorder="1">
      <alignment/>
      <protection/>
    </xf>
    <xf numFmtId="0" fontId="11" fillId="24" borderId="0" xfId="62" applyFont="1" applyFill="1" applyBorder="1" applyAlignment="1">
      <alignment horizontal="distributed"/>
      <protection/>
    </xf>
    <xf numFmtId="0" fontId="11" fillId="24" borderId="0" xfId="62" applyFont="1" applyFill="1" applyBorder="1">
      <alignment/>
      <protection/>
    </xf>
    <xf numFmtId="0" fontId="11" fillId="24" borderId="20" xfId="62" applyFont="1" applyFill="1" applyBorder="1" applyAlignment="1">
      <alignment horizontal="distributed"/>
      <protection/>
    </xf>
    <xf numFmtId="0" fontId="0" fillId="0" borderId="0" xfId="0" applyBorder="1" applyAlignment="1">
      <alignment/>
    </xf>
    <xf numFmtId="40" fontId="11" fillId="0" borderId="21" xfId="49" applyNumberFormat="1" applyFont="1" applyBorder="1" applyAlignment="1">
      <alignment/>
    </xf>
    <xf numFmtId="188" fontId="11" fillId="0" borderId="21" xfId="49" applyNumberFormat="1" applyFont="1" applyBorder="1" applyAlignment="1">
      <alignment/>
    </xf>
    <xf numFmtId="0" fontId="11" fillId="21" borderId="17" xfId="62" applyFont="1" applyFill="1" applyBorder="1">
      <alignment/>
      <protection/>
    </xf>
    <xf numFmtId="0" fontId="11" fillId="21" borderId="20" xfId="62" applyFont="1" applyFill="1" applyBorder="1" applyAlignment="1">
      <alignment horizontal="distributed" vertical="center"/>
      <protection/>
    </xf>
    <xf numFmtId="0" fontId="11" fillId="21" borderId="20" xfId="62" applyFont="1" applyFill="1" applyBorder="1">
      <alignment/>
      <protection/>
    </xf>
    <xf numFmtId="0" fontId="11" fillId="21" borderId="11" xfId="62" applyFont="1" applyFill="1" applyBorder="1">
      <alignment/>
      <protection/>
    </xf>
    <xf numFmtId="0" fontId="11" fillId="21" borderId="0" xfId="62" applyFont="1" applyFill="1" applyBorder="1" applyAlignment="1">
      <alignment horizontal="distributed"/>
      <protection/>
    </xf>
    <xf numFmtId="0" fontId="11" fillId="21" borderId="0" xfId="62" applyFont="1" applyFill="1" applyBorder="1">
      <alignment/>
      <protection/>
    </xf>
    <xf numFmtId="0" fontId="11" fillId="21" borderId="14" xfId="62" applyFont="1" applyFill="1" applyBorder="1">
      <alignment/>
      <protection/>
    </xf>
    <xf numFmtId="0" fontId="11" fillId="21" borderId="10" xfId="62" applyFont="1" applyFill="1" applyBorder="1" applyAlignment="1">
      <alignment horizontal="distributed"/>
      <protection/>
    </xf>
    <xf numFmtId="0" fontId="11" fillId="21" borderId="10" xfId="62" applyFont="1" applyFill="1" applyBorder="1">
      <alignment/>
      <protection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11" fillId="0" borderId="0" xfId="49" applyFont="1" applyAlignment="1">
      <alignment vertical="center"/>
    </xf>
    <xf numFmtId="188" fontId="11" fillId="0" borderId="0" xfId="49" applyNumberFormat="1" applyFont="1" applyAlignment="1">
      <alignment vertical="center"/>
    </xf>
    <xf numFmtId="38" fontId="11" fillId="0" borderId="11" xfId="49" applyFont="1" applyBorder="1" applyAlignment="1">
      <alignment vertical="center"/>
    </xf>
    <xf numFmtId="188" fontId="11" fillId="0" borderId="12" xfId="49" applyNumberFormat="1" applyFont="1" applyBorder="1" applyAlignment="1">
      <alignment vertical="center"/>
    </xf>
    <xf numFmtId="38" fontId="11" fillId="0" borderId="20" xfId="49" applyFont="1" applyBorder="1" applyAlignment="1">
      <alignment vertical="center"/>
    </xf>
    <xf numFmtId="188" fontId="11" fillId="0" borderId="20" xfId="49" applyNumberFormat="1" applyFont="1" applyBorder="1" applyAlignment="1">
      <alignment vertical="center"/>
    </xf>
    <xf numFmtId="38" fontId="11" fillId="0" borderId="17" xfId="49" applyFont="1" applyBorder="1" applyAlignment="1">
      <alignment vertical="center"/>
    </xf>
    <xf numFmtId="188" fontId="11" fillId="0" borderId="19" xfId="49" applyNumberFormat="1" applyFont="1" applyBorder="1" applyAlignment="1">
      <alignment vertical="center"/>
    </xf>
    <xf numFmtId="0" fontId="11" fillId="24" borderId="21" xfId="0" applyFont="1" applyFill="1" applyBorder="1" applyAlignment="1">
      <alignment horizontal="center" vertical="center"/>
    </xf>
    <xf numFmtId="0" fontId="11" fillId="24" borderId="21" xfId="0" applyFont="1" applyFill="1" applyBorder="1" applyAlignment="1">
      <alignment horizontal="right" vertical="center"/>
    </xf>
    <xf numFmtId="0" fontId="11" fillId="24" borderId="18" xfId="0" applyFont="1" applyFill="1" applyBorder="1" applyAlignment="1">
      <alignment horizontal="center" vertical="center"/>
    </xf>
    <xf numFmtId="38" fontId="11" fillId="4" borderId="18" xfId="49" applyFont="1" applyFill="1" applyBorder="1" applyAlignment="1">
      <alignment horizontal="center" vertical="center" shrinkToFit="1"/>
    </xf>
    <xf numFmtId="0" fontId="14" fillId="0" borderId="23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0" xfId="62" applyFont="1" applyAlignment="1">
      <alignment horizontal="right"/>
      <protection/>
    </xf>
    <xf numFmtId="38" fontId="11" fillId="4" borderId="23" xfId="49" applyFont="1" applyFill="1" applyBorder="1" applyAlignment="1">
      <alignment horizontal="center" vertical="center"/>
    </xf>
    <xf numFmtId="0" fontId="2" fillId="0" borderId="0" xfId="61" applyFont="1" applyBorder="1" applyAlignment="1">
      <alignment horizontal="right"/>
      <protection/>
    </xf>
    <xf numFmtId="0" fontId="2" fillId="0" borderId="0" xfId="61" applyFont="1">
      <alignment/>
      <protection/>
    </xf>
    <xf numFmtId="217" fontId="11" fillId="0" borderId="16" xfId="62" applyNumberFormat="1" applyFont="1" applyBorder="1">
      <alignment/>
      <protection/>
    </xf>
    <xf numFmtId="217" fontId="11" fillId="0" borderId="12" xfId="62" applyNumberFormat="1" applyFont="1" applyFill="1" applyBorder="1">
      <alignment/>
      <protection/>
    </xf>
    <xf numFmtId="38" fontId="11" fillId="0" borderId="0" xfId="49" applyFont="1" applyBorder="1" applyAlignment="1">
      <alignment horizontal="right" vertical="center"/>
    </xf>
    <xf numFmtId="0" fontId="11" fillId="0" borderId="23" xfId="62" applyFont="1" applyBorder="1" applyAlignment="1">
      <alignment horizontal="right"/>
      <protection/>
    </xf>
    <xf numFmtId="0" fontId="11" fillId="0" borderId="10" xfId="62" applyFont="1" applyBorder="1" applyAlignment="1">
      <alignment horizontal="right"/>
      <protection/>
    </xf>
    <xf numFmtId="0" fontId="11" fillId="4" borderId="17" xfId="62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11" fillId="4" borderId="19" xfId="62" applyFont="1" applyFill="1" applyBorder="1" applyAlignment="1">
      <alignment horizontal="center" vertical="center"/>
      <protection/>
    </xf>
    <xf numFmtId="0" fontId="11" fillId="23" borderId="23" xfId="62" applyFont="1" applyFill="1" applyBorder="1" applyAlignment="1">
      <alignment horizontal="center" vertical="center"/>
      <protection/>
    </xf>
    <xf numFmtId="0" fontId="0" fillId="23" borderId="10" xfId="0" applyFill="1" applyBorder="1" applyAlignment="1">
      <alignment horizontal="center" vertical="center"/>
    </xf>
    <xf numFmtId="0" fontId="11" fillId="8" borderId="23" xfId="62" applyFont="1" applyFill="1" applyBorder="1" applyAlignment="1">
      <alignment horizontal="center" vertical="center"/>
      <protection/>
    </xf>
    <xf numFmtId="0" fontId="0" fillId="8" borderId="10" xfId="0" applyFill="1" applyBorder="1" applyAlignment="1">
      <alignment horizontal="center" vertical="center"/>
    </xf>
    <xf numFmtId="0" fontId="11" fillId="0" borderId="23" xfId="62" applyFont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38" fontId="11" fillId="0" borderId="23" xfId="49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38" fontId="11" fillId="4" borderId="15" xfId="49" applyFont="1" applyFill="1" applyBorder="1" applyAlignment="1">
      <alignment horizontal="center" vertical="center"/>
    </xf>
    <xf numFmtId="38" fontId="11" fillId="4" borderId="16" xfId="49" applyFont="1" applyFill="1" applyBorder="1" applyAlignment="1">
      <alignment horizontal="center" vertical="center"/>
    </xf>
    <xf numFmtId="0" fontId="11" fillId="24" borderId="24" xfId="0" applyFont="1" applyFill="1" applyBorder="1" applyAlignment="1">
      <alignment horizontal="center" vertical="center"/>
    </xf>
    <xf numFmtId="0" fontId="11" fillId="24" borderId="22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一般会２" xfId="61"/>
    <cellStyle name="標準_一般会計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財源別歳入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23,932,740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千円</a:t>
            </a:r>
          </a:p>
        </c:rich>
      </c:tx>
      <c:layout>
        <c:manualLayout>
          <c:xMode val="factor"/>
          <c:yMode val="factor"/>
          <c:x val="-0.00775"/>
          <c:y val="0.4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6"/>
          <c:y val="0.165"/>
          <c:w val="0.422"/>
          <c:h val="0.615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'1-2'!$A$84:$A$90</c:f>
              <c:strCache/>
            </c:strRef>
          </c:cat>
          <c:val>
            <c:numRef>
              <c:f>'1-2'!$B$84:$B$90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目的別歳出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23,487,590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千円</a:t>
            </a:r>
          </a:p>
        </c:rich>
      </c:tx>
      <c:layout>
        <c:manualLayout>
          <c:xMode val="factor"/>
          <c:yMode val="factor"/>
          <c:x val="0.01575"/>
          <c:y val="0.4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925"/>
          <c:y val="0.18675"/>
          <c:w val="0.40525"/>
          <c:h val="0.56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'1-2'!$A$93:$A$104</c:f>
              <c:strCache/>
            </c:strRef>
          </c:cat>
          <c:val>
            <c:numRef>
              <c:f>'1-2'!$B$93:$B$104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581025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0" y="409575"/>
        <a:ext cx="62674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28</xdr:row>
      <xdr:rowOff>76200</xdr:rowOff>
    </xdr:from>
    <xdr:to>
      <xdr:col>6</xdr:col>
      <xdr:colOff>561975</xdr:colOff>
      <xdr:row>53</xdr:row>
      <xdr:rowOff>161925</xdr:rowOff>
    </xdr:to>
    <xdr:graphicFrame>
      <xdr:nvGraphicFramePr>
        <xdr:cNvPr id="2" name="Chart 3"/>
        <xdr:cNvGraphicFramePr/>
      </xdr:nvGraphicFramePr>
      <xdr:xfrm>
        <a:off x="142875" y="4962525"/>
        <a:ext cx="61055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zoomScalePageLayoutView="0" workbookViewId="0" topLeftCell="A1">
      <selection activeCell="N16" sqref="N16"/>
    </sheetView>
  </sheetViews>
  <sheetFormatPr defaultColWidth="9.00390625" defaultRowHeight="13.5"/>
  <sheetData>
    <row r="14" ht="30.75">
      <c r="D14" s="15" t="s">
        <v>60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89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SheetLayoutView="100" zoomScalePageLayoutView="0" workbookViewId="0" topLeftCell="A50">
      <selection activeCell="F6" sqref="F6:F28"/>
    </sheetView>
  </sheetViews>
  <sheetFormatPr defaultColWidth="9.00390625" defaultRowHeight="13.5"/>
  <cols>
    <col min="1" max="1" width="3.125" style="10" customWidth="1"/>
    <col min="2" max="2" width="23.375" style="10" customWidth="1"/>
    <col min="3" max="3" width="3.125" style="10" customWidth="1"/>
    <col min="4" max="4" width="14.875" style="10" customWidth="1"/>
    <col min="5" max="5" width="9.625" style="10" customWidth="1"/>
    <col min="6" max="6" width="14.875" style="10" customWidth="1"/>
    <col min="7" max="7" width="9.625" style="10" customWidth="1"/>
    <col min="8" max="8" width="10.75390625" style="10" customWidth="1"/>
    <col min="9" max="9" width="13.125" style="10" customWidth="1"/>
    <col min="10" max="10" width="21.50390625" style="10" customWidth="1"/>
    <col min="11" max="11" width="1.4921875" style="10" customWidth="1"/>
    <col min="12" max="12" width="22.125" style="10" customWidth="1"/>
    <col min="13" max="16384" width="9.00390625" style="10" customWidth="1"/>
  </cols>
  <sheetData>
    <row r="1" spans="1:8" ht="13.5" customHeight="1">
      <c r="A1" s="16" t="s">
        <v>20</v>
      </c>
      <c r="B1" s="17"/>
      <c r="C1" s="17"/>
      <c r="D1" s="17"/>
      <c r="E1" s="17"/>
      <c r="F1" s="17"/>
      <c r="G1" s="17"/>
      <c r="H1" s="17"/>
    </row>
    <row r="2" spans="1:8" ht="13.5" customHeight="1">
      <c r="A2" s="16"/>
      <c r="B2" s="17"/>
      <c r="C2" s="17"/>
      <c r="D2" s="17"/>
      <c r="E2" s="17"/>
      <c r="F2" s="17"/>
      <c r="G2" s="17"/>
      <c r="H2" s="17"/>
    </row>
    <row r="3" spans="1:8" ht="13.5" customHeight="1">
      <c r="A3" s="18" t="s">
        <v>21</v>
      </c>
      <c r="B3" s="17"/>
      <c r="C3" s="17"/>
      <c r="D3" s="17"/>
      <c r="E3" s="17"/>
      <c r="F3" s="116" t="s">
        <v>58</v>
      </c>
      <c r="G3" s="116"/>
      <c r="H3" s="17"/>
    </row>
    <row r="4" spans="1:8" ht="13.5" customHeight="1">
      <c r="A4" s="29"/>
      <c r="B4" s="120" t="s">
        <v>22</v>
      </c>
      <c r="C4" s="30"/>
      <c r="D4" s="117" t="s">
        <v>116</v>
      </c>
      <c r="E4" s="118"/>
      <c r="F4" s="117" t="s">
        <v>122</v>
      </c>
      <c r="G4" s="118"/>
      <c r="H4" s="17"/>
    </row>
    <row r="5" spans="1:8" ht="13.5" customHeight="1">
      <c r="A5" s="31"/>
      <c r="B5" s="121"/>
      <c r="C5" s="32"/>
      <c r="D5" s="48" t="s">
        <v>23</v>
      </c>
      <c r="E5" s="49" t="s">
        <v>24</v>
      </c>
      <c r="F5" s="48" t="s">
        <v>23</v>
      </c>
      <c r="G5" s="49" t="s">
        <v>24</v>
      </c>
      <c r="H5" s="17"/>
    </row>
    <row r="6" spans="1:9" ht="15" customHeight="1">
      <c r="A6" s="33"/>
      <c r="B6" s="34" t="s">
        <v>25</v>
      </c>
      <c r="C6" s="35"/>
      <c r="D6" s="21">
        <v>21563195</v>
      </c>
      <c r="E6" s="112">
        <f>SUM(E7:E28)</f>
        <v>99.99995362468319</v>
      </c>
      <c r="F6" s="21">
        <v>23932743</v>
      </c>
      <c r="G6" s="23">
        <f>SUM(G7:G28)</f>
        <v>99.99999999999999</v>
      </c>
      <c r="H6" s="22">
        <f>IF(ISERROR(#REF!/F6),"",ROUND((#REF!/F6-1)*100,1))</f>
      </c>
      <c r="I6" s="13"/>
    </row>
    <row r="7" spans="1:9" ht="15" customHeight="1">
      <c r="A7" s="33"/>
      <c r="B7" s="34" t="s">
        <v>26</v>
      </c>
      <c r="C7" s="35"/>
      <c r="D7" s="21">
        <v>9190233</v>
      </c>
      <c r="E7" s="23">
        <f>D7/$D$6*100</f>
        <v>42.61999671199004</v>
      </c>
      <c r="F7" s="21">
        <v>9109602</v>
      </c>
      <c r="G7" s="23">
        <f>F7/$F$6*100</f>
        <v>38.06334276016752</v>
      </c>
      <c r="H7" s="22">
        <f>IF(ISERROR(#REF!/F7),"",ROUND((#REF!/F7-1)*100,1))</f>
      </c>
      <c r="I7" s="52"/>
    </row>
    <row r="8" spans="1:9" ht="15" customHeight="1">
      <c r="A8" s="33"/>
      <c r="B8" s="34" t="s">
        <v>27</v>
      </c>
      <c r="C8" s="35"/>
      <c r="D8" s="21">
        <v>339652</v>
      </c>
      <c r="E8" s="23">
        <f aca="true" t="shared" si="0" ref="E8:E28">D8/$D$6*100</f>
        <v>1.575146911206804</v>
      </c>
      <c r="F8" s="21">
        <v>329328</v>
      </c>
      <c r="G8" s="23">
        <f aca="true" t="shared" si="1" ref="G8:G28">F8/$F$6*100</f>
        <v>1.376056225565118</v>
      </c>
      <c r="H8" s="22">
        <f>IF(ISERROR(#REF!/F8),"",ROUND((#REF!/F8-1)*100,1))</f>
      </c>
      <c r="I8" s="52"/>
    </row>
    <row r="9" spans="1:9" ht="15" customHeight="1">
      <c r="A9" s="33"/>
      <c r="B9" s="34" t="s">
        <v>28</v>
      </c>
      <c r="C9" s="35"/>
      <c r="D9" s="21">
        <v>37102</v>
      </c>
      <c r="E9" s="23">
        <f t="shared" si="0"/>
        <v>0.17206170050403014</v>
      </c>
      <c r="F9" s="21">
        <v>37820</v>
      </c>
      <c r="G9" s="23">
        <f t="shared" si="1"/>
        <v>0.15802618195498944</v>
      </c>
      <c r="H9" s="22">
        <f>IF(ISERROR(#REF!/F9),"",ROUND((#REF!/F9-1)*100,1))</f>
      </c>
      <c r="I9" s="52"/>
    </row>
    <row r="10" spans="1:9" ht="15" customHeight="1">
      <c r="A10" s="33"/>
      <c r="B10" s="34" t="s">
        <v>62</v>
      </c>
      <c r="C10" s="35"/>
      <c r="D10" s="21">
        <v>35338</v>
      </c>
      <c r="E10" s="23">
        <f t="shared" si="0"/>
        <v>0.16388109461515327</v>
      </c>
      <c r="F10" s="21">
        <v>10985</v>
      </c>
      <c r="G10" s="23">
        <f t="shared" si="1"/>
        <v>0.045899460834890514</v>
      </c>
      <c r="H10" s="22"/>
      <c r="I10" s="52"/>
    </row>
    <row r="11" spans="1:9" ht="15" customHeight="1">
      <c r="A11" s="33"/>
      <c r="B11" s="34" t="s">
        <v>63</v>
      </c>
      <c r="C11" s="35"/>
      <c r="D11" s="21">
        <v>15693</v>
      </c>
      <c r="E11" s="23">
        <f t="shared" si="0"/>
        <v>0.07277678470189598</v>
      </c>
      <c r="F11" s="21">
        <v>5353</v>
      </c>
      <c r="G11" s="23">
        <f t="shared" si="1"/>
        <v>0.022366846959414554</v>
      </c>
      <c r="H11" s="22"/>
      <c r="I11" s="52"/>
    </row>
    <row r="12" spans="1:10" ht="15" customHeight="1">
      <c r="A12" s="33"/>
      <c r="B12" s="34" t="s">
        <v>64</v>
      </c>
      <c r="C12" s="35"/>
      <c r="D12" s="21">
        <v>655778</v>
      </c>
      <c r="E12" s="23">
        <f t="shared" si="0"/>
        <v>3.0411912520384847</v>
      </c>
      <c r="F12" s="21">
        <v>606144</v>
      </c>
      <c r="G12" s="23">
        <f t="shared" si="1"/>
        <v>2.5326975683480994</v>
      </c>
      <c r="H12" s="22">
        <f>IF(ISERROR(#REF!/F12),"",ROUND((#REF!/F12-1)*100,1))</f>
      </c>
      <c r="I12" s="52"/>
      <c r="J12" s="13"/>
    </row>
    <row r="13" spans="1:9" ht="15" customHeight="1">
      <c r="A13" s="33"/>
      <c r="B13" s="36" t="s">
        <v>29</v>
      </c>
      <c r="C13" s="35"/>
      <c r="D13" s="21">
        <v>137998</v>
      </c>
      <c r="E13" s="23">
        <f t="shared" si="0"/>
        <v>0.6399700971957077</v>
      </c>
      <c r="F13" s="21">
        <v>134370</v>
      </c>
      <c r="G13" s="23">
        <f t="shared" si="1"/>
        <v>0.5614483889289247</v>
      </c>
      <c r="H13" s="22">
        <f>IF(ISERROR(#REF!/F13),"",ROUND((#REF!/F13-1)*100,1))</f>
      </c>
      <c r="I13" s="52"/>
    </row>
    <row r="14" spans="1:9" ht="15" customHeight="1">
      <c r="A14" s="33"/>
      <c r="B14" s="37" t="s">
        <v>30</v>
      </c>
      <c r="C14" s="35"/>
      <c r="D14" s="21">
        <v>177772</v>
      </c>
      <c r="E14" s="23">
        <f t="shared" si="0"/>
        <v>0.8244232823568123</v>
      </c>
      <c r="F14" s="21">
        <v>149868</v>
      </c>
      <c r="G14" s="23">
        <f t="shared" si="1"/>
        <v>0.6262048608469158</v>
      </c>
      <c r="H14" s="22">
        <f>IF(ISERROR(#REF!/F14),"",ROUND((#REF!/F14-1)*100,1))</f>
      </c>
      <c r="I14" s="52"/>
    </row>
    <row r="15" spans="1:9" ht="15" customHeight="1">
      <c r="A15" s="33"/>
      <c r="B15" s="37" t="s">
        <v>59</v>
      </c>
      <c r="C15" s="35"/>
      <c r="D15" s="21">
        <v>58914</v>
      </c>
      <c r="E15" s="23">
        <f t="shared" si="0"/>
        <v>0.2732155415744281</v>
      </c>
      <c r="F15" s="21">
        <v>113336</v>
      </c>
      <c r="G15" s="23">
        <f t="shared" si="1"/>
        <v>0.4735604272356077</v>
      </c>
      <c r="H15" s="22">
        <f>IF(ISERROR(#REF!/F15),"",ROUND((#REF!/F15-1)*100,1))</f>
      </c>
      <c r="I15" s="52"/>
    </row>
    <row r="16" spans="1:10" ht="15" customHeight="1">
      <c r="A16" s="33"/>
      <c r="B16" s="37" t="s">
        <v>31</v>
      </c>
      <c r="C16" s="35"/>
      <c r="D16" s="21">
        <v>3798871</v>
      </c>
      <c r="E16" s="23">
        <f t="shared" si="0"/>
        <v>17.617384622269565</v>
      </c>
      <c r="F16" s="21">
        <v>4228751</v>
      </c>
      <c r="G16" s="23">
        <f t="shared" si="1"/>
        <v>17.669311871188352</v>
      </c>
      <c r="H16" s="22">
        <f>IF(ISERROR(#REF!/F16),"",ROUND((#REF!/F16-1)*100,1))</f>
      </c>
      <c r="I16" s="52"/>
      <c r="J16" s="13"/>
    </row>
    <row r="17" spans="1:9" ht="15" customHeight="1">
      <c r="A17" s="33"/>
      <c r="B17" s="36" t="s">
        <v>32</v>
      </c>
      <c r="C17" s="35"/>
      <c r="D17" s="21">
        <v>14370</v>
      </c>
      <c r="E17" s="23">
        <f t="shared" si="0"/>
        <v>0.06664133028523835</v>
      </c>
      <c r="F17" s="21">
        <v>12608</v>
      </c>
      <c r="G17" s="23">
        <f t="shared" si="1"/>
        <v>0.05268096515305413</v>
      </c>
      <c r="H17" s="22">
        <f>IF(ISERROR(#REF!/F17),"",ROUND((#REF!/F17-1)*100,1))</f>
      </c>
      <c r="I17" s="52"/>
    </row>
    <row r="18" spans="1:9" ht="15" customHeight="1">
      <c r="A18" s="33"/>
      <c r="B18" s="34" t="s">
        <v>33</v>
      </c>
      <c r="C18" s="35"/>
      <c r="D18" s="21">
        <v>449298</v>
      </c>
      <c r="E18" s="23">
        <f t="shared" si="0"/>
        <v>2.0836337101250533</v>
      </c>
      <c r="F18" s="21">
        <v>461130</v>
      </c>
      <c r="G18" s="23">
        <f t="shared" si="1"/>
        <v>1.926774544815026</v>
      </c>
      <c r="H18" s="22">
        <f>IF(ISERROR(#REF!/F18),"",ROUND((#REF!/F18-1)*100,1))</f>
      </c>
      <c r="I18" s="52"/>
    </row>
    <row r="19" spans="1:9" ht="15" customHeight="1">
      <c r="A19" s="33"/>
      <c r="B19" s="34" t="s">
        <v>34</v>
      </c>
      <c r="C19" s="35"/>
      <c r="D19" s="21">
        <v>324943</v>
      </c>
      <c r="E19" s="23">
        <f t="shared" si="0"/>
        <v>1.5069334576810163</v>
      </c>
      <c r="F19" s="21">
        <v>314532</v>
      </c>
      <c r="G19" s="23">
        <f t="shared" si="1"/>
        <v>1.3142329736294749</v>
      </c>
      <c r="H19" s="22">
        <f>IF(ISERROR(#REF!/F19),"",ROUND((#REF!/F19-1)*100,1))</f>
      </c>
      <c r="I19" s="52"/>
    </row>
    <row r="20" spans="1:9" ht="15" customHeight="1">
      <c r="A20" s="33"/>
      <c r="B20" s="34" t="s">
        <v>35</v>
      </c>
      <c r="C20" s="35"/>
      <c r="D20" s="21">
        <v>1885025</v>
      </c>
      <c r="E20" s="23">
        <f t="shared" si="0"/>
        <v>8.741863160816383</v>
      </c>
      <c r="F20" s="21">
        <v>2266719</v>
      </c>
      <c r="G20" s="23">
        <f t="shared" si="1"/>
        <v>9.471204366336112</v>
      </c>
      <c r="H20" s="22">
        <f>IF(ISERROR(#REF!/F20),"",ROUND((#REF!/F20-1)*100,1))</f>
      </c>
      <c r="I20" s="52"/>
    </row>
    <row r="21" spans="1:10" ht="15" customHeight="1">
      <c r="A21" s="33"/>
      <c r="B21" s="34" t="s">
        <v>36</v>
      </c>
      <c r="C21" s="35"/>
      <c r="D21" s="21">
        <v>1457191</v>
      </c>
      <c r="E21" s="23">
        <f t="shared" si="0"/>
        <v>6.75776943073603</v>
      </c>
      <c r="F21" s="21">
        <v>1711247</v>
      </c>
      <c r="G21" s="23">
        <f t="shared" si="1"/>
        <v>7.150233468850603</v>
      </c>
      <c r="H21" s="22">
        <f>IF(ISERROR(#REF!/F21),"",ROUND((#REF!/F21-1)*100,1))</f>
      </c>
      <c r="I21" s="52"/>
      <c r="J21" s="13"/>
    </row>
    <row r="22" spans="1:9" ht="15" customHeight="1">
      <c r="A22" s="33"/>
      <c r="B22" s="34" t="s">
        <v>37</v>
      </c>
      <c r="C22" s="35"/>
      <c r="D22" s="21">
        <v>43063</v>
      </c>
      <c r="E22" s="23">
        <f t="shared" si="0"/>
        <v>0.1997060268666123</v>
      </c>
      <c r="F22" s="21">
        <v>55303</v>
      </c>
      <c r="G22" s="23">
        <f t="shared" si="1"/>
        <v>0.23107673031879378</v>
      </c>
      <c r="H22" s="22">
        <f>IF(ISERROR(#REF!/F22),"",ROUND((#REF!/F22-1)*100,1))</f>
      </c>
      <c r="I22" s="52"/>
    </row>
    <row r="23" spans="1:9" ht="15" customHeight="1">
      <c r="A23" s="33"/>
      <c r="B23" s="34" t="s">
        <v>38</v>
      </c>
      <c r="C23" s="35"/>
      <c r="D23" s="21">
        <v>2137</v>
      </c>
      <c r="E23" s="23">
        <f t="shared" si="0"/>
        <v>0.009910405206649571</v>
      </c>
      <c r="F23" s="21">
        <v>2474</v>
      </c>
      <c r="G23" s="23">
        <f t="shared" si="1"/>
        <v>0.010337302330953037</v>
      </c>
      <c r="H23" s="22">
        <f>IF(ISERROR(#REF!/F23),"",ROUND((#REF!/F23-1)*100,1))</f>
      </c>
      <c r="I23" s="52"/>
    </row>
    <row r="24" spans="1:9" ht="15" customHeight="1">
      <c r="A24" s="33"/>
      <c r="B24" s="34" t="s">
        <v>39</v>
      </c>
      <c r="C24" s="35"/>
      <c r="D24" s="21">
        <v>290739</v>
      </c>
      <c r="E24" s="23">
        <f t="shared" si="0"/>
        <v>1.3483113239944267</v>
      </c>
      <c r="F24" s="21">
        <v>654141</v>
      </c>
      <c r="G24" s="23">
        <f t="shared" si="1"/>
        <v>2.733247083295049</v>
      </c>
      <c r="H24" s="22">
        <f>IF(ISERROR(#REF!/F24),"",ROUND((#REF!/F24-1)*100,1))</f>
      </c>
      <c r="I24" s="52"/>
    </row>
    <row r="25" spans="1:9" ht="15" customHeight="1">
      <c r="A25" s="33"/>
      <c r="B25" s="34" t="s">
        <v>40</v>
      </c>
      <c r="C25" s="35"/>
      <c r="D25" s="21">
        <v>434513</v>
      </c>
      <c r="E25" s="23">
        <f t="shared" si="0"/>
        <v>2.0150678041913546</v>
      </c>
      <c r="F25" s="21">
        <v>282124</v>
      </c>
      <c r="G25" s="23">
        <f t="shared" si="1"/>
        <v>1.1788201628204507</v>
      </c>
      <c r="H25" s="22">
        <f>IF(ISERROR(#REF!/F25),"",ROUND((#REF!/F25-1)*100,1))</f>
      </c>
      <c r="I25" s="52"/>
    </row>
    <row r="26" spans="1:9" ht="15" customHeight="1">
      <c r="A26" s="33"/>
      <c r="B26" s="34" t="s">
        <v>41</v>
      </c>
      <c r="C26" s="35"/>
      <c r="D26" s="21">
        <v>900219</v>
      </c>
      <c r="E26" s="23">
        <f t="shared" si="0"/>
        <v>4.174794134171676</v>
      </c>
      <c r="F26" s="21">
        <v>614245</v>
      </c>
      <c r="G26" s="23">
        <f t="shared" si="1"/>
        <v>2.5665465926743125</v>
      </c>
      <c r="H26" s="22">
        <f>IF(ISERROR(#REF!/F26),"",ROUND((#REF!/F26-1)*100,1))</f>
      </c>
      <c r="I26" s="52"/>
    </row>
    <row r="27" spans="1:9" ht="15" customHeight="1">
      <c r="A27" s="33"/>
      <c r="B27" s="34" t="s">
        <v>42</v>
      </c>
      <c r="C27" s="35"/>
      <c r="D27" s="21">
        <v>1314336</v>
      </c>
      <c r="E27" s="23">
        <f t="shared" si="0"/>
        <v>6.0952748421558125</v>
      </c>
      <c r="F27" s="21">
        <v>2832663</v>
      </c>
      <c r="G27" s="23">
        <f t="shared" si="1"/>
        <v>11.835931217746332</v>
      </c>
      <c r="H27" s="22">
        <f>IF(ISERROR(#REF!/F27),"",ROUND((#REF!/F27-1)*100,1))</f>
      </c>
      <c r="I27" s="52"/>
    </row>
    <row r="28" spans="1:9" ht="15" customHeight="1">
      <c r="A28" s="31"/>
      <c r="B28" s="38" t="s">
        <v>66</v>
      </c>
      <c r="C28" s="39"/>
      <c r="D28" s="57">
        <v>0</v>
      </c>
      <c r="E28" s="24">
        <f t="shared" si="0"/>
        <v>0</v>
      </c>
      <c r="F28" s="57">
        <v>0</v>
      </c>
      <c r="G28" s="24">
        <f t="shared" si="1"/>
        <v>0</v>
      </c>
      <c r="H28" s="22"/>
      <c r="I28" s="52"/>
    </row>
    <row r="29" spans="1:8" ht="13.5" customHeight="1">
      <c r="A29" s="17"/>
      <c r="B29" s="19"/>
      <c r="C29" s="20"/>
      <c r="D29" s="25"/>
      <c r="E29" s="26"/>
      <c r="F29" s="25"/>
      <c r="G29" s="26"/>
      <c r="H29" s="17"/>
    </row>
    <row r="30" spans="1:8" ht="13.5" customHeight="1">
      <c r="A30" s="18" t="s">
        <v>43</v>
      </c>
      <c r="B30" s="17"/>
      <c r="C30" s="18"/>
      <c r="D30" s="17"/>
      <c r="E30" s="17"/>
      <c r="F30" s="116" t="s">
        <v>58</v>
      </c>
      <c r="G30" s="116"/>
      <c r="H30" s="17"/>
    </row>
    <row r="31" spans="1:8" ht="13.5" customHeight="1">
      <c r="A31" s="40"/>
      <c r="B31" s="122" t="s">
        <v>22</v>
      </c>
      <c r="C31" s="41"/>
      <c r="D31" s="117" t="s">
        <v>117</v>
      </c>
      <c r="E31" s="119"/>
      <c r="F31" s="117" t="s">
        <v>123</v>
      </c>
      <c r="G31" s="119"/>
      <c r="H31" s="17"/>
    </row>
    <row r="32" spans="1:8" ht="13.5" customHeight="1">
      <c r="A32" s="42"/>
      <c r="B32" s="123"/>
      <c r="C32" s="43"/>
      <c r="D32" s="48" t="s">
        <v>23</v>
      </c>
      <c r="E32" s="49" t="s">
        <v>24</v>
      </c>
      <c r="F32" s="48" t="s">
        <v>23</v>
      </c>
      <c r="G32" s="49" t="s">
        <v>24</v>
      </c>
      <c r="H32" s="17"/>
    </row>
    <row r="33" spans="1:8" ht="15" customHeight="1">
      <c r="A33" s="44"/>
      <c r="B33" s="45" t="s">
        <v>44</v>
      </c>
      <c r="C33" s="41"/>
      <c r="D33" s="21">
        <v>20981061</v>
      </c>
      <c r="E33" s="112">
        <f>SUM(E34:E47)-0.01</f>
        <v>100</v>
      </c>
      <c r="F33" s="21">
        <v>23487587</v>
      </c>
      <c r="G33" s="23">
        <f>SUM(G34:G47)</f>
        <v>100</v>
      </c>
      <c r="H33" s="22">
        <f>IF(ISERROR(#REF!/F33),"",ROUND((#REF!/F33-1)*100,1))</f>
      </c>
    </row>
    <row r="34" spans="1:9" ht="15" customHeight="1">
      <c r="A34" s="44"/>
      <c r="B34" s="45" t="s">
        <v>45</v>
      </c>
      <c r="C34" s="41"/>
      <c r="D34" s="21">
        <v>239763</v>
      </c>
      <c r="E34" s="23">
        <f>D34/$D$33*100</f>
        <v>1.1427591769548737</v>
      </c>
      <c r="F34" s="21">
        <v>239245</v>
      </c>
      <c r="G34" s="23">
        <f>F34/$F$33*100</f>
        <v>1.0186018682974969</v>
      </c>
      <c r="H34" s="22">
        <f>IF(ISERROR(#REF!/F34),"",ROUND((#REF!/F34-1)*100,1))</f>
      </c>
      <c r="I34" s="13"/>
    </row>
    <row r="35" spans="1:10" ht="15" customHeight="1">
      <c r="A35" s="44"/>
      <c r="B35" s="45" t="s">
        <v>46</v>
      </c>
      <c r="C35" s="41"/>
      <c r="D35" s="21">
        <v>2801116</v>
      </c>
      <c r="E35" s="23">
        <f aca="true" t="shared" si="2" ref="E35:E47">D35/$D$33*100</f>
        <v>13.350688032411707</v>
      </c>
      <c r="F35" s="21">
        <v>2803455</v>
      </c>
      <c r="G35" s="23">
        <f aca="true" t="shared" si="3" ref="G35:G47">F35/$F$33*100</f>
        <v>11.93590043966628</v>
      </c>
      <c r="H35" s="22">
        <f>IF(ISERROR(#REF!/F35),"",ROUND((#REF!/F35-1)*100,1))</f>
      </c>
      <c r="J35" s="11"/>
    </row>
    <row r="36" spans="1:8" ht="15" customHeight="1">
      <c r="A36" s="44"/>
      <c r="B36" s="45" t="s">
        <v>47</v>
      </c>
      <c r="C36" s="41"/>
      <c r="D36" s="21">
        <v>5709057</v>
      </c>
      <c r="E36" s="23">
        <f t="shared" si="2"/>
        <v>27.210525721268336</v>
      </c>
      <c r="F36" s="21">
        <v>6884477</v>
      </c>
      <c r="G36" s="23">
        <f t="shared" si="3"/>
        <v>29.311129321202728</v>
      </c>
      <c r="H36" s="22">
        <f>IF(ISERROR(#REF!/F36),"",ROUND((#REF!/F36-1)*100,1))</f>
      </c>
    </row>
    <row r="37" spans="1:10" ht="15" customHeight="1">
      <c r="A37" s="44"/>
      <c r="B37" s="45" t="s">
        <v>48</v>
      </c>
      <c r="C37" s="41"/>
      <c r="D37" s="21">
        <v>3021093</v>
      </c>
      <c r="E37" s="23">
        <f t="shared" si="2"/>
        <v>14.399143112924556</v>
      </c>
      <c r="F37" s="21">
        <v>2338250</v>
      </c>
      <c r="G37" s="23">
        <f t="shared" si="3"/>
        <v>9.955258494625268</v>
      </c>
      <c r="H37" s="22">
        <f>IF(ISERROR(#REF!/F37),"",ROUND((#REF!/F37-1)*100,1))</f>
      </c>
      <c r="J37" s="13"/>
    </row>
    <row r="38" spans="1:8" ht="15" customHeight="1">
      <c r="A38" s="44"/>
      <c r="B38" s="45" t="s">
        <v>49</v>
      </c>
      <c r="C38" s="41"/>
      <c r="D38" s="21">
        <v>105799</v>
      </c>
      <c r="E38" s="23">
        <f t="shared" si="2"/>
        <v>0.5042595319655188</v>
      </c>
      <c r="F38" s="21">
        <v>89000</v>
      </c>
      <c r="G38" s="23">
        <f t="shared" si="3"/>
        <v>0.37892355651519244</v>
      </c>
      <c r="H38" s="22">
        <f>IF(ISERROR(#REF!/F38),"",ROUND((#REF!/F38-1)*100,1))</f>
      </c>
    </row>
    <row r="39" spans="1:8" ht="15" customHeight="1">
      <c r="A39" s="44"/>
      <c r="B39" s="45" t="s">
        <v>13</v>
      </c>
      <c r="C39" s="41"/>
      <c r="D39" s="21">
        <v>659685</v>
      </c>
      <c r="E39" s="23">
        <f t="shared" si="2"/>
        <v>3.1441927555522575</v>
      </c>
      <c r="F39" s="21">
        <v>732420</v>
      </c>
      <c r="G39" s="23">
        <f t="shared" si="3"/>
        <v>3.1183279917174973</v>
      </c>
      <c r="H39" s="22">
        <f>IF(ISERROR(#REF!/F39),"",ROUND((#REF!/F39-1)*100,1))</f>
      </c>
    </row>
    <row r="40" spans="1:8" ht="15" customHeight="1">
      <c r="A40" s="44"/>
      <c r="B40" s="45" t="s">
        <v>50</v>
      </c>
      <c r="C40" s="41"/>
      <c r="D40" s="21">
        <v>591060</v>
      </c>
      <c r="E40" s="23">
        <f t="shared" si="2"/>
        <v>2.817112061206056</v>
      </c>
      <c r="F40" s="21">
        <v>549321</v>
      </c>
      <c r="G40" s="23">
        <f t="shared" si="3"/>
        <v>2.3387715391964274</v>
      </c>
      <c r="H40" s="22">
        <f>IF(ISERROR(#REF!/F40),"",ROUND((#REF!/F40-1)*100,1))</f>
      </c>
    </row>
    <row r="41" spans="1:8" ht="15" customHeight="1">
      <c r="A41" s="44"/>
      <c r="B41" s="45" t="s">
        <v>51</v>
      </c>
      <c r="C41" s="41"/>
      <c r="D41" s="21">
        <v>2124040</v>
      </c>
      <c r="E41" s="23">
        <f t="shared" si="2"/>
        <v>10.123606237072567</v>
      </c>
      <c r="F41" s="21">
        <v>2292910</v>
      </c>
      <c r="G41" s="23">
        <f t="shared" si="3"/>
        <v>9.762220359205056</v>
      </c>
      <c r="H41" s="22">
        <f>IF(ISERROR(#REF!/F41),"",ROUND((#REF!/F41-1)*100,1))</f>
      </c>
    </row>
    <row r="42" spans="1:8" ht="15" customHeight="1">
      <c r="A42" s="44"/>
      <c r="B42" s="45" t="s">
        <v>52</v>
      </c>
      <c r="C42" s="41"/>
      <c r="D42" s="21">
        <v>845864</v>
      </c>
      <c r="E42" s="23">
        <f t="shared" si="2"/>
        <v>4.031559700436503</v>
      </c>
      <c r="F42" s="21">
        <v>819826</v>
      </c>
      <c r="G42" s="23">
        <f t="shared" si="3"/>
        <v>3.4904649847598224</v>
      </c>
      <c r="H42" s="22">
        <f>IF(ISERROR(#REF!/F42),"",ROUND((#REF!/F42-1)*100,1))</f>
      </c>
    </row>
    <row r="43" spans="1:8" ht="15" customHeight="1">
      <c r="A43" s="44"/>
      <c r="B43" s="45" t="s">
        <v>53</v>
      </c>
      <c r="C43" s="41"/>
      <c r="D43" s="21">
        <v>2130579</v>
      </c>
      <c r="E43" s="113">
        <f>D43/$D$33*100+0.01</f>
        <v>10.164772439773184</v>
      </c>
      <c r="F43" s="21">
        <v>4102497</v>
      </c>
      <c r="G43" s="23">
        <f t="shared" si="3"/>
        <v>17.466660155425927</v>
      </c>
      <c r="H43" s="22">
        <f>IF(ISERROR(#REF!/F43),"",ROUND((#REF!/F43-1)*100,1))</f>
      </c>
    </row>
    <row r="44" spans="1:8" ht="15" customHeight="1">
      <c r="A44" s="44"/>
      <c r="B44" s="45" t="s">
        <v>54</v>
      </c>
      <c r="C44" s="41"/>
      <c r="D44" s="21">
        <v>263324</v>
      </c>
      <c r="E44" s="23">
        <f t="shared" si="2"/>
        <v>1.255055690462937</v>
      </c>
      <c r="F44" s="21">
        <v>114401</v>
      </c>
      <c r="G44" s="23">
        <f t="shared" si="3"/>
        <v>0.4870700425718487</v>
      </c>
      <c r="H44" s="22">
        <f>IF(ISERROR(#REF!/F44),"",ROUND((#REF!/F44-1)*100,1))</f>
      </c>
    </row>
    <row r="45" spans="1:10" ht="15" customHeight="1">
      <c r="A45" s="44"/>
      <c r="B45" s="45" t="s">
        <v>55</v>
      </c>
      <c r="C45" s="41"/>
      <c r="D45" s="21">
        <v>2489681</v>
      </c>
      <c r="E45" s="23">
        <f t="shared" si="2"/>
        <v>11.8663255399715</v>
      </c>
      <c r="F45" s="21">
        <v>2521785</v>
      </c>
      <c r="G45" s="23">
        <f t="shared" si="3"/>
        <v>10.736671246816456</v>
      </c>
      <c r="H45" s="22">
        <f>IF(ISERROR(#REF!/F45),"",ROUND((#REF!/F45-1)*100,1))</f>
      </c>
      <c r="J45" s="11"/>
    </row>
    <row r="46" spans="1:8" ht="15" customHeight="1">
      <c r="A46" s="44"/>
      <c r="B46" s="45" t="s">
        <v>56</v>
      </c>
      <c r="C46" s="41"/>
      <c r="D46" s="21">
        <v>0</v>
      </c>
      <c r="E46" s="23">
        <f t="shared" si="2"/>
        <v>0</v>
      </c>
      <c r="F46" s="21">
        <v>0</v>
      </c>
      <c r="G46" s="23">
        <f t="shared" si="3"/>
        <v>0</v>
      </c>
      <c r="H46" s="22"/>
    </row>
    <row r="47" spans="1:8" ht="15" customHeight="1">
      <c r="A47" s="42"/>
      <c r="B47" s="46" t="s">
        <v>57</v>
      </c>
      <c r="C47" s="43"/>
      <c r="D47" s="27">
        <v>0</v>
      </c>
      <c r="E47" s="24">
        <f t="shared" si="2"/>
        <v>0</v>
      </c>
      <c r="F47" s="27">
        <v>0</v>
      </c>
      <c r="G47" s="23">
        <f t="shared" si="3"/>
        <v>0</v>
      </c>
      <c r="H47" s="22"/>
    </row>
    <row r="48" spans="1:8" ht="13.5" customHeight="1">
      <c r="A48" s="16"/>
      <c r="B48" s="17"/>
      <c r="C48" s="17"/>
      <c r="D48" s="17"/>
      <c r="E48" s="28"/>
      <c r="F48" s="115" t="s">
        <v>61</v>
      </c>
      <c r="G48" s="115"/>
      <c r="H48" s="17"/>
    </row>
    <row r="49" ht="13.5" customHeight="1"/>
    <row r="50" ht="13.5" customHeight="1"/>
    <row r="51" ht="13.5" customHeight="1"/>
    <row r="52" ht="13.5" customHeight="1">
      <c r="A52" s="12"/>
    </row>
    <row r="53" ht="13.5" customHeight="1">
      <c r="A53" s="12"/>
    </row>
    <row r="54" ht="13.5" customHeight="1">
      <c r="A54" s="12"/>
    </row>
    <row r="55" ht="13.5" customHeight="1">
      <c r="A55" s="12"/>
    </row>
    <row r="56" ht="13.5" customHeight="1">
      <c r="A56" s="12"/>
    </row>
    <row r="57" ht="13.5" customHeight="1">
      <c r="A57" s="12"/>
    </row>
    <row r="58" ht="13.5" customHeight="1">
      <c r="A58" s="12"/>
    </row>
    <row r="59" ht="13.5" customHeight="1">
      <c r="A59" s="14"/>
    </row>
    <row r="60" ht="13.5" customHeight="1">
      <c r="A60" s="12"/>
    </row>
    <row r="61" ht="13.5" customHeight="1">
      <c r="A61" s="12"/>
    </row>
    <row r="62" ht="13.5" customHeight="1">
      <c r="A62" s="12"/>
    </row>
    <row r="63" ht="13.5" customHeight="1">
      <c r="A63" s="12"/>
    </row>
    <row r="64" ht="13.5" customHeight="1">
      <c r="A64" s="12"/>
    </row>
    <row r="65" ht="13.5" customHeight="1">
      <c r="A65" s="12"/>
    </row>
    <row r="66" ht="13.5" customHeight="1">
      <c r="A66" s="12"/>
    </row>
    <row r="67" ht="13.5" customHeight="1">
      <c r="A67" s="12"/>
    </row>
    <row r="68" ht="13.5" customHeight="1">
      <c r="A68" s="12"/>
    </row>
    <row r="69" ht="13.5" customHeight="1">
      <c r="A69" s="12"/>
    </row>
    <row r="70" ht="13.5" customHeight="1">
      <c r="A70" s="12"/>
    </row>
    <row r="71" ht="13.5" customHeight="1">
      <c r="A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>
      <c r="A83" s="11"/>
    </row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</sheetData>
  <sheetProtection/>
  <mergeCells count="9">
    <mergeCell ref="B4:B5"/>
    <mergeCell ref="B31:B32"/>
    <mergeCell ref="F30:G30"/>
    <mergeCell ref="F31:G31"/>
    <mergeCell ref="F48:G48"/>
    <mergeCell ref="F3:G3"/>
    <mergeCell ref="F4:G4"/>
    <mergeCell ref="D4:E4"/>
    <mergeCell ref="D31:E31"/>
  </mergeCells>
  <printOptions/>
  <pageMargins left="0.68" right="0.67" top="1" bottom="1" header="0.5" footer="0.5"/>
  <pageSetup firstPageNumber="90" useFirstPageNumber="1" horizontalDpi="600" verticalDpi="600" orientation="portrait" paperSize="9" r:id="rId3"/>
  <headerFooter alignWithMargins="0">
    <oddFooter>&amp;C&amp;"ＭＳ 明朝,標準"&amp;P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9">
      <selection activeCell="I41" sqref="I41"/>
    </sheetView>
  </sheetViews>
  <sheetFormatPr defaultColWidth="9.00390625" defaultRowHeight="13.5"/>
  <cols>
    <col min="1" max="1" width="22.875" style="4" customWidth="1"/>
    <col min="2" max="2" width="11.25390625" style="4" customWidth="1"/>
    <col min="3" max="3" width="9.00390625" style="4" customWidth="1"/>
    <col min="4" max="4" width="11.375" style="4" customWidth="1"/>
    <col min="5" max="5" width="9.00390625" style="4" customWidth="1"/>
    <col min="6" max="6" width="11.125" style="4" customWidth="1"/>
    <col min="7" max="7" width="8.375" style="4" customWidth="1"/>
    <col min="8" max="8" width="18.875" style="4" customWidth="1"/>
    <col min="9" max="9" width="18.625" style="4" customWidth="1"/>
    <col min="10" max="16384" width="9.00390625" style="4" customWidth="1"/>
  </cols>
  <sheetData>
    <row r="1" spans="1:5" ht="18.75" customHeight="1">
      <c r="A1" s="1" t="s">
        <v>0</v>
      </c>
      <c r="B1" s="2"/>
      <c r="C1" s="3" t="s">
        <v>128</v>
      </c>
      <c r="D1" s="2"/>
      <c r="E1" s="2"/>
    </row>
    <row r="74" ht="45.75" customHeight="1"/>
    <row r="77" ht="13.5">
      <c r="I77" s="25"/>
    </row>
    <row r="78" ht="13.5">
      <c r="I78" s="25"/>
    </row>
    <row r="79" ht="13.5">
      <c r="I79" s="25"/>
    </row>
    <row r="80" ht="13.5">
      <c r="I80" s="25"/>
    </row>
    <row r="81" ht="13.5">
      <c r="I81" s="25"/>
    </row>
    <row r="82" ht="13.5">
      <c r="I82" s="25"/>
    </row>
    <row r="83" spans="8:9" ht="13.5">
      <c r="H83" s="25">
        <v>23932743</v>
      </c>
      <c r="I83" s="25"/>
    </row>
    <row r="84" spans="1:9" ht="13.5">
      <c r="A84" s="5" t="s">
        <v>1</v>
      </c>
      <c r="B84" s="6">
        <v>38.1</v>
      </c>
      <c r="C84" s="4" t="s">
        <v>2</v>
      </c>
      <c r="F84" s="55">
        <f>ROUNDUP(H84/$H$83*100,2)</f>
        <v>38.07</v>
      </c>
      <c r="H84" s="25">
        <v>9109602</v>
      </c>
      <c r="I84" s="25"/>
    </row>
    <row r="85" spans="1:9" ht="13.5">
      <c r="A85" s="5" t="s">
        <v>3</v>
      </c>
      <c r="B85" s="6">
        <v>7.2</v>
      </c>
      <c r="C85" s="4" t="s">
        <v>2</v>
      </c>
      <c r="F85" s="55">
        <f aca="true" t="shared" si="0" ref="F85:F90">ROUNDUP(H85/$H$83*100,2)</f>
        <v>7.16</v>
      </c>
      <c r="H85" s="25">
        <v>1711247</v>
      </c>
      <c r="I85" s="25"/>
    </row>
    <row r="86" spans="1:9" ht="13.5">
      <c r="A86" s="5" t="s">
        <v>4</v>
      </c>
      <c r="B86" s="6">
        <v>17.7</v>
      </c>
      <c r="C86" s="4" t="s">
        <v>2</v>
      </c>
      <c r="F86" s="55">
        <f t="shared" si="0"/>
        <v>17.67</v>
      </c>
      <c r="H86" s="25">
        <v>4228751</v>
      </c>
      <c r="I86" s="25"/>
    </row>
    <row r="87" spans="1:9" ht="13.5">
      <c r="A87" s="5" t="s">
        <v>5</v>
      </c>
      <c r="B87" s="6">
        <v>11.8</v>
      </c>
      <c r="C87" s="4" t="s">
        <v>2</v>
      </c>
      <c r="F87" s="55">
        <f t="shared" si="0"/>
        <v>11.84</v>
      </c>
      <c r="H87" s="25">
        <v>2832663</v>
      </c>
      <c r="I87" s="25"/>
    </row>
    <row r="88" spans="1:9" ht="13.5">
      <c r="A88" s="54" t="s">
        <v>68</v>
      </c>
      <c r="B88" s="6">
        <v>2.7</v>
      </c>
      <c r="C88" s="4" t="s">
        <v>2</v>
      </c>
      <c r="F88" s="55">
        <f t="shared" si="0"/>
        <v>2.7399999999999998</v>
      </c>
      <c r="H88" s="25">
        <v>654141</v>
      </c>
      <c r="I88" s="25"/>
    </row>
    <row r="89" spans="1:9" ht="13.5">
      <c r="A89" s="5" t="s">
        <v>6</v>
      </c>
      <c r="B89" s="6">
        <v>9.5</v>
      </c>
      <c r="C89" s="4" t="s">
        <v>2</v>
      </c>
      <c r="F89" s="55">
        <f t="shared" si="0"/>
        <v>9.48</v>
      </c>
      <c r="H89" s="25">
        <v>2266719</v>
      </c>
      <c r="I89" s="25"/>
    </row>
    <row r="90" spans="1:9" ht="13.5">
      <c r="A90" s="5" t="s">
        <v>7</v>
      </c>
      <c r="B90" s="53">
        <v>13.1</v>
      </c>
      <c r="C90" s="4" t="s">
        <v>2</v>
      </c>
      <c r="F90" s="55">
        <f t="shared" si="0"/>
        <v>13.08</v>
      </c>
      <c r="H90" s="51">
        <f>H83-(H84+H85+H86+H87+H88+H89)</f>
        <v>3129620</v>
      </c>
      <c r="I90" s="25"/>
    </row>
    <row r="91" spans="1:9" ht="13.5">
      <c r="A91" s="5"/>
      <c r="B91" s="7">
        <f>SUM(B84:B90)</f>
        <v>100.1</v>
      </c>
      <c r="C91" s="4" t="s">
        <v>2</v>
      </c>
      <c r="F91" s="56">
        <f>SUM(F84:F90)</f>
        <v>100.04</v>
      </c>
      <c r="H91" s="51"/>
      <c r="I91" s="25"/>
    </row>
    <row r="92" spans="1:9" ht="13.5">
      <c r="A92" s="5"/>
      <c r="I92" s="25"/>
    </row>
    <row r="93" spans="1:9" ht="13.5">
      <c r="A93" s="8" t="s">
        <v>8</v>
      </c>
      <c r="B93" s="6">
        <v>1</v>
      </c>
      <c r="C93" s="4" t="s">
        <v>2</v>
      </c>
      <c r="I93" s="25"/>
    </row>
    <row r="94" spans="1:9" ht="13.5">
      <c r="A94" s="8" t="s">
        <v>9</v>
      </c>
      <c r="B94" s="6">
        <v>11.9</v>
      </c>
      <c r="C94" s="4" t="s">
        <v>2</v>
      </c>
      <c r="I94" s="25"/>
    </row>
    <row r="95" spans="1:9" ht="13.5">
      <c r="A95" s="8" t="s">
        <v>10</v>
      </c>
      <c r="B95" s="6">
        <v>29.3</v>
      </c>
      <c r="C95" s="4" t="s">
        <v>2</v>
      </c>
      <c r="I95" s="25"/>
    </row>
    <row r="96" spans="1:9" ht="13.5">
      <c r="A96" s="8" t="s">
        <v>11</v>
      </c>
      <c r="B96" s="6">
        <v>10</v>
      </c>
      <c r="C96" s="4" t="s">
        <v>2</v>
      </c>
      <c r="I96" s="25"/>
    </row>
    <row r="97" spans="1:9" ht="13.5">
      <c r="A97" s="8" t="s">
        <v>12</v>
      </c>
      <c r="B97" s="6">
        <v>0.4</v>
      </c>
      <c r="C97" s="4" t="s">
        <v>2</v>
      </c>
      <c r="I97" s="25"/>
    </row>
    <row r="98" spans="1:9" ht="13.5">
      <c r="A98" s="8" t="s">
        <v>13</v>
      </c>
      <c r="B98" s="6">
        <v>3.1</v>
      </c>
      <c r="C98" s="4" t="s">
        <v>2</v>
      </c>
      <c r="I98" s="25"/>
    </row>
    <row r="99" spans="1:9" ht="13.5">
      <c r="A99" s="8" t="s">
        <v>14</v>
      </c>
      <c r="B99" s="6">
        <v>2.3</v>
      </c>
      <c r="C99" s="4" t="s">
        <v>2</v>
      </c>
      <c r="I99" s="114"/>
    </row>
    <row r="100" spans="1:3" ht="13.5">
      <c r="A100" s="8" t="s">
        <v>15</v>
      </c>
      <c r="B100" s="6">
        <v>9.8</v>
      </c>
      <c r="C100" s="4" t="s">
        <v>2</v>
      </c>
    </row>
    <row r="101" spans="1:3" ht="13.5">
      <c r="A101" s="8" t="s">
        <v>16</v>
      </c>
      <c r="B101" s="6">
        <v>3.5</v>
      </c>
      <c r="C101" s="4" t="s">
        <v>2</v>
      </c>
    </row>
    <row r="102" spans="1:3" ht="13.5">
      <c r="A102" s="8" t="s">
        <v>17</v>
      </c>
      <c r="B102" s="6">
        <v>17.5</v>
      </c>
      <c r="C102" s="4" t="s">
        <v>2</v>
      </c>
    </row>
    <row r="103" spans="1:3" ht="13.5">
      <c r="A103" s="110" t="s">
        <v>120</v>
      </c>
      <c r="B103" s="6">
        <v>0.5</v>
      </c>
      <c r="C103" s="111" t="s">
        <v>121</v>
      </c>
    </row>
    <row r="104" spans="1:3" ht="13.5">
      <c r="A104" s="8" t="s">
        <v>18</v>
      </c>
      <c r="B104" s="6">
        <v>10.7</v>
      </c>
      <c r="C104" s="4" t="s">
        <v>2</v>
      </c>
    </row>
    <row r="105" spans="1:3" ht="13.5">
      <c r="A105" s="8" t="s">
        <v>19</v>
      </c>
      <c r="B105" s="6">
        <v>0</v>
      </c>
      <c r="C105" s="4" t="s">
        <v>2</v>
      </c>
    </row>
    <row r="106" spans="2:3" ht="13.5">
      <c r="B106" s="9">
        <f>SUM(B93:B105)</f>
        <v>100</v>
      </c>
      <c r="C106" s="4" t="s">
        <v>2</v>
      </c>
    </row>
  </sheetData>
  <sheetProtection/>
  <printOptions/>
  <pageMargins left="0.7874015748031497" right="0.3937007874015748" top="0.984251968503937" bottom="0.984251968503937" header="0.5118110236220472" footer="0.5118110236220472"/>
  <pageSetup firstPageNumber="91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61">
      <selection activeCell="G71" sqref="G71"/>
    </sheetView>
  </sheetViews>
  <sheetFormatPr defaultColWidth="9.00390625" defaultRowHeight="13.5"/>
  <cols>
    <col min="1" max="1" width="3.125" style="10" customWidth="1"/>
    <col min="2" max="2" width="23.375" style="10" customWidth="1"/>
    <col min="3" max="3" width="3.125" style="10" customWidth="1"/>
    <col min="4" max="4" width="16.625" style="72" customWidth="1"/>
    <col min="5" max="5" width="16.625" style="51" customWidth="1"/>
    <col min="6" max="7" width="16.625" style="10" customWidth="1"/>
    <col min="8" max="8" width="10.75390625" style="10" customWidth="1"/>
    <col min="9" max="9" width="13.125" style="10" customWidth="1"/>
    <col min="10" max="10" width="21.50390625" style="10" customWidth="1"/>
    <col min="11" max="11" width="1.4921875" style="10" customWidth="1"/>
    <col min="12" max="12" width="22.125" style="10" customWidth="1"/>
    <col min="13" max="16384" width="9.00390625" style="10" customWidth="1"/>
  </cols>
  <sheetData>
    <row r="1" spans="1:8" ht="21" customHeight="1">
      <c r="A1" s="16" t="s">
        <v>69</v>
      </c>
      <c r="B1" s="17"/>
      <c r="C1" s="17"/>
      <c r="D1" s="69"/>
      <c r="E1" s="70"/>
      <c r="F1" s="17"/>
      <c r="G1" s="17"/>
      <c r="H1" s="17"/>
    </row>
    <row r="2" spans="1:8" ht="12" customHeight="1">
      <c r="A2" s="16"/>
      <c r="B2" s="17"/>
      <c r="C2" s="17"/>
      <c r="D2" s="69"/>
      <c r="E2" s="70"/>
      <c r="F2" s="17"/>
      <c r="G2" s="17"/>
      <c r="H2" s="17"/>
    </row>
    <row r="3" spans="1:8" ht="21" customHeight="1">
      <c r="A3" s="18" t="s">
        <v>76</v>
      </c>
      <c r="B3" s="17"/>
      <c r="C3" s="17"/>
      <c r="D3" s="69"/>
      <c r="E3" s="70"/>
      <c r="F3" s="17"/>
      <c r="G3" s="58" t="s">
        <v>58</v>
      </c>
      <c r="H3" s="17"/>
    </row>
    <row r="4" spans="1:8" ht="21" customHeight="1">
      <c r="A4" s="60"/>
      <c r="B4" s="62" t="s">
        <v>74</v>
      </c>
      <c r="C4" s="61"/>
      <c r="D4" s="50" t="s">
        <v>65</v>
      </c>
      <c r="E4" s="50" t="s">
        <v>115</v>
      </c>
      <c r="F4" s="50" t="s">
        <v>118</v>
      </c>
      <c r="G4" s="50" t="s">
        <v>125</v>
      </c>
      <c r="H4" s="17"/>
    </row>
    <row r="5" spans="1:9" ht="21" customHeight="1">
      <c r="A5" s="33"/>
      <c r="B5" s="34" t="s">
        <v>71</v>
      </c>
      <c r="C5" s="59"/>
      <c r="D5" s="65">
        <v>8015758</v>
      </c>
      <c r="E5" s="65">
        <v>8431762</v>
      </c>
      <c r="F5" s="65">
        <v>9190233</v>
      </c>
      <c r="G5" s="65">
        <v>9109602</v>
      </c>
      <c r="H5" s="22">
        <f>IF(ISERROR(#REF!/G5),"",ROUND((#REF!/G5-1)*100,1))</f>
      </c>
      <c r="I5" s="52"/>
    </row>
    <row r="6" spans="1:9" ht="21" customHeight="1">
      <c r="A6" s="33"/>
      <c r="B6" s="34" t="s">
        <v>27</v>
      </c>
      <c r="C6" s="59"/>
      <c r="D6" s="65">
        <v>578123</v>
      </c>
      <c r="E6" s="65">
        <v>874480</v>
      </c>
      <c r="F6" s="65">
        <v>339652</v>
      </c>
      <c r="G6" s="65">
        <v>329328</v>
      </c>
      <c r="H6" s="22">
        <f>IF(ISERROR(#REF!/G6),"",ROUND((#REF!/G6-1)*100,1))</f>
      </c>
      <c r="I6" s="52"/>
    </row>
    <row r="7" spans="1:9" ht="21" customHeight="1">
      <c r="A7" s="33"/>
      <c r="B7" s="34" t="s">
        <v>28</v>
      </c>
      <c r="C7" s="59"/>
      <c r="D7" s="65">
        <v>37688</v>
      </c>
      <c r="E7" s="65">
        <v>25650</v>
      </c>
      <c r="F7" s="65">
        <v>37102</v>
      </c>
      <c r="G7" s="65">
        <v>37820</v>
      </c>
      <c r="H7" s="22">
        <f>IF(ISERROR(#REF!/G7),"",ROUND((#REF!/G7-1)*100,1))</f>
      </c>
      <c r="I7" s="52"/>
    </row>
    <row r="8" spans="1:9" ht="21" customHeight="1">
      <c r="A8" s="33"/>
      <c r="B8" s="34" t="s">
        <v>62</v>
      </c>
      <c r="C8" s="59"/>
      <c r="D8" s="65">
        <v>18356</v>
      </c>
      <c r="E8" s="65">
        <v>29216</v>
      </c>
      <c r="F8" s="65">
        <v>35338</v>
      </c>
      <c r="G8" s="65">
        <v>10985</v>
      </c>
      <c r="H8" s="22"/>
      <c r="I8" s="52"/>
    </row>
    <row r="9" spans="1:9" ht="21" customHeight="1">
      <c r="A9" s="33"/>
      <c r="B9" s="34" t="s">
        <v>63</v>
      </c>
      <c r="C9" s="59"/>
      <c r="D9" s="65">
        <v>23066</v>
      </c>
      <c r="E9" s="65">
        <v>18325</v>
      </c>
      <c r="F9" s="65">
        <v>15693</v>
      </c>
      <c r="G9" s="65">
        <v>5353</v>
      </c>
      <c r="H9" s="22"/>
      <c r="I9" s="52"/>
    </row>
    <row r="10" spans="1:10" ht="21" customHeight="1">
      <c r="A10" s="33"/>
      <c r="B10" s="34" t="s">
        <v>64</v>
      </c>
      <c r="C10" s="59"/>
      <c r="D10" s="65">
        <v>637867</v>
      </c>
      <c r="E10" s="65">
        <v>671133</v>
      </c>
      <c r="F10" s="65">
        <v>655778</v>
      </c>
      <c r="G10" s="65">
        <v>606144</v>
      </c>
      <c r="H10" s="22">
        <f>IF(ISERROR(#REF!/G10),"",ROUND((#REF!/G10-1)*100,1))</f>
      </c>
      <c r="I10" s="52"/>
      <c r="J10" s="13"/>
    </row>
    <row r="11" spans="1:9" ht="21" customHeight="1">
      <c r="A11" s="33"/>
      <c r="B11" s="36" t="s">
        <v>29</v>
      </c>
      <c r="C11" s="59"/>
      <c r="D11" s="65">
        <v>140146</v>
      </c>
      <c r="E11" s="65">
        <v>138232</v>
      </c>
      <c r="F11" s="65">
        <v>137998</v>
      </c>
      <c r="G11" s="65">
        <v>134370</v>
      </c>
      <c r="H11" s="22">
        <f>IF(ISERROR(#REF!/G11),"",ROUND((#REF!/G11-1)*100,1))</f>
      </c>
      <c r="I11" s="52"/>
    </row>
    <row r="12" spans="1:9" ht="21" customHeight="1">
      <c r="A12" s="33"/>
      <c r="B12" s="34" t="s">
        <v>66</v>
      </c>
      <c r="C12" s="59"/>
      <c r="D12" s="65">
        <v>337</v>
      </c>
      <c r="E12" s="66">
        <v>0</v>
      </c>
      <c r="F12" s="66">
        <v>0</v>
      </c>
      <c r="G12" s="66">
        <v>0</v>
      </c>
      <c r="H12" s="22"/>
      <c r="I12" s="52"/>
    </row>
    <row r="13" spans="1:9" ht="21" customHeight="1">
      <c r="A13" s="33"/>
      <c r="B13" s="37" t="s">
        <v>30</v>
      </c>
      <c r="C13" s="59"/>
      <c r="D13" s="65">
        <v>179131</v>
      </c>
      <c r="E13" s="65">
        <v>187735</v>
      </c>
      <c r="F13" s="65">
        <v>177772</v>
      </c>
      <c r="G13" s="65">
        <v>149868</v>
      </c>
      <c r="H13" s="22">
        <f>IF(ISERROR(#REF!/G13),"",ROUND((#REF!/G13-1)*100,1))</f>
      </c>
      <c r="I13" s="52"/>
    </row>
    <row r="14" spans="1:9" ht="21" customHeight="1">
      <c r="A14" s="33"/>
      <c r="B14" s="37" t="s">
        <v>59</v>
      </c>
      <c r="C14" s="59"/>
      <c r="D14" s="65">
        <v>244135</v>
      </c>
      <c r="E14" s="65">
        <v>210823</v>
      </c>
      <c r="F14" s="65">
        <v>58914</v>
      </c>
      <c r="G14" s="65">
        <v>113336</v>
      </c>
      <c r="H14" s="22">
        <f>IF(ISERROR(#REF!/G14),"",ROUND((#REF!/G14-1)*100,1))</f>
      </c>
      <c r="I14" s="52"/>
    </row>
    <row r="15" spans="1:10" ht="21" customHeight="1">
      <c r="A15" s="33"/>
      <c r="B15" s="37" t="s">
        <v>31</v>
      </c>
      <c r="C15" s="59"/>
      <c r="D15" s="65">
        <v>4654065</v>
      </c>
      <c r="E15" s="65">
        <v>4289190</v>
      </c>
      <c r="F15" s="65">
        <v>3798871</v>
      </c>
      <c r="G15" s="65">
        <v>4228751</v>
      </c>
      <c r="H15" s="22">
        <f>IF(ISERROR(#REF!/G15),"",ROUND((#REF!/G15-1)*100,1))</f>
      </c>
      <c r="I15" s="52"/>
      <c r="J15" s="13"/>
    </row>
    <row r="16" spans="1:9" ht="21" customHeight="1">
      <c r="A16" s="33"/>
      <c r="B16" s="36" t="s">
        <v>32</v>
      </c>
      <c r="C16" s="59"/>
      <c r="D16" s="65">
        <v>14325</v>
      </c>
      <c r="E16" s="65">
        <v>14810</v>
      </c>
      <c r="F16" s="65">
        <v>14370</v>
      </c>
      <c r="G16" s="65">
        <v>12608</v>
      </c>
      <c r="H16" s="22">
        <f>IF(ISERROR(#REF!/G16),"",ROUND((#REF!/G16-1)*100,1))</f>
      </c>
      <c r="I16" s="52"/>
    </row>
    <row r="17" spans="1:9" ht="21" customHeight="1">
      <c r="A17" s="33"/>
      <c r="B17" s="34" t="s">
        <v>33</v>
      </c>
      <c r="C17" s="59"/>
      <c r="D17" s="65">
        <v>421538</v>
      </c>
      <c r="E17" s="65">
        <v>416425</v>
      </c>
      <c r="F17" s="65">
        <v>435408</v>
      </c>
      <c r="G17" s="65">
        <v>442560</v>
      </c>
      <c r="H17" s="22">
        <f>IF(ISERROR(#REF!/G17),"",ROUND((#REF!/G17-1)*100,1))</f>
      </c>
      <c r="I17" s="52"/>
    </row>
    <row r="18" spans="1:9" ht="21" customHeight="1">
      <c r="A18" s="33"/>
      <c r="B18" s="34" t="s">
        <v>34</v>
      </c>
      <c r="C18" s="59"/>
      <c r="D18" s="65">
        <v>413530</v>
      </c>
      <c r="E18" s="65">
        <v>367453</v>
      </c>
      <c r="F18" s="65">
        <v>350409</v>
      </c>
      <c r="G18" s="65">
        <v>340731</v>
      </c>
      <c r="H18" s="22">
        <f>IF(ISERROR(#REF!/G18),"",ROUND((#REF!/G18-1)*100,1))</f>
      </c>
      <c r="I18" s="52"/>
    </row>
    <row r="19" spans="1:9" ht="21" customHeight="1">
      <c r="A19" s="33"/>
      <c r="B19" s="34" t="s">
        <v>35</v>
      </c>
      <c r="C19" s="59"/>
      <c r="D19" s="65">
        <v>1742596</v>
      </c>
      <c r="E19" s="65">
        <v>1920633</v>
      </c>
      <c r="F19" s="65">
        <v>1884717</v>
      </c>
      <c r="G19" s="65">
        <v>2265163</v>
      </c>
      <c r="H19" s="22">
        <f>IF(ISERROR(#REF!/G19),"",ROUND((#REF!/G19-1)*100,1))</f>
      </c>
      <c r="I19" s="52"/>
    </row>
    <row r="20" spans="1:10" ht="21" customHeight="1">
      <c r="A20" s="33"/>
      <c r="B20" s="34" t="s">
        <v>36</v>
      </c>
      <c r="C20" s="59"/>
      <c r="D20" s="65">
        <v>1695008</v>
      </c>
      <c r="E20" s="65">
        <v>1095243</v>
      </c>
      <c r="F20" s="65">
        <v>1463530</v>
      </c>
      <c r="G20" s="65">
        <v>1717941</v>
      </c>
      <c r="H20" s="22">
        <f>IF(ISERROR(#REF!/G20),"",ROUND((#REF!/G20-1)*100,1))</f>
      </c>
      <c r="I20" s="52"/>
      <c r="J20" s="13"/>
    </row>
    <row r="21" spans="1:9" ht="21" customHeight="1">
      <c r="A21" s="33"/>
      <c r="B21" s="34" t="s">
        <v>37</v>
      </c>
      <c r="C21" s="59"/>
      <c r="D21" s="65">
        <v>57722</v>
      </c>
      <c r="E21" s="65">
        <v>115132</v>
      </c>
      <c r="F21" s="65">
        <v>48792</v>
      </c>
      <c r="G21" s="65">
        <v>55342</v>
      </c>
      <c r="H21" s="22">
        <f>IF(ISERROR(#REF!/G21),"",ROUND((#REF!/G21-1)*100,1))</f>
      </c>
      <c r="I21" s="52"/>
    </row>
    <row r="22" spans="1:9" ht="21" customHeight="1">
      <c r="A22" s="33"/>
      <c r="B22" s="34" t="s">
        <v>72</v>
      </c>
      <c r="C22" s="59"/>
      <c r="D22" s="65">
        <v>1474</v>
      </c>
      <c r="E22" s="65">
        <v>1318</v>
      </c>
      <c r="F22" s="65">
        <v>2136</v>
      </c>
      <c r="G22" s="65">
        <v>2474</v>
      </c>
      <c r="H22" s="22">
        <f>IF(ISERROR(#REF!/G22),"",ROUND((#REF!/G22-1)*100,1))</f>
      </c>
      <c r="I22" s="52"/>
    </row>
    <row r="23" spans="1:9" ht="21" customHeight="1">
      <c r="A23" s="33"/>
      <c r="B23" s="34" t="s">
        <v>39</v>
      </c>
      <c r="C23" s="59"/>
      <c r="D23" s="65">
        <v>1074272</v>
      </c>
      <c r="E23" s="65">
        <v>729931</v>
      </c>
      <c r="F23" s="65">
        <v>290739</v>
      </c>
      <c r="G23" s="65">
        <v>650641</v>
      </c>
      <c r="H23" s="22">
        <f>IF(ISERROR(#REF!/G23),"",ROUND((#REF!/G23-1)*100,1))</f>
      </c>
      <c r="I23" s="52"/>
    </row>
    <row r="24" spans="1:9" ht="21" customHeight="1">
      <c r="A24" s="33"/>
      <c r="B24" s="34" t="s">
        <v>40</v>
      </c>
      <c r="C24" s="59"/>
      <c r="D24" s="65">
        <v>424668</v>
      </c>
      <c r="E24" s="65">
        <v>164218</v>
      </c>
      <c r="F24" s="65">
        <v>445006</v>
      </c>
      <c r="G24" s="65">
        <v>288891</v>
      </c>
      <c r="H24" s="22">
        <f>IF(ISERROR(#REF!/G24),"",ROUND((#REF!/G24-1)*100,1))</f>
      </c>
      <c r="I24" s="52"/>
    </row>
    <row r="25" spans="1:9" ht="21" customHeight="1">
      <c r="A25" s="33"/>
      <c r="B25" s="34" t="s">
        <v>41</v>
      </c>
      <c r="C25" s="59"/>
      <c r="D25" s="65">
        <v>903999</v>
      </c>
      <c r="E25" s="65">
        <v>888859</v>
      </c>
      <c r="F25" s="65">
        <v>1180655</v>
      </c>
      <c r="G25" s="65">
        <v>880539</v>
      </c>
      <c r="H25" s="22">
        <f>IF(ISERROR(#REF!/G25),"",ROUND((#REF!/G25-1)*100,1))</f>
      </c>
      <c r="I25" s="52"/>
    </row>
    <row r="26" spans="1:9" ht="21" customHeight="1">
      <c r="A26" s="33"/>
      <c r="B26" s="34" t="s">
        <v>73</v>
      </c>
      <c r="C26" s="59"/>
      <c r="D26" s="67">
        <v>1501000</v>
      </c>
      <c r="E26" s="67">
        <v>1657800</v>
      </c>
      <c r="F26" s="67">
        <v>1314336</v>
      </c>
      <c r="G26" s="67">
        <v>2814163</v>
      </c>
      <c r="H26" s="22">
        <f>IF(ISERROR(#REF!/G26),"",ROUND((#REF!/G26-1)*100,1))</f>
      </c>
      <c r="I26" s="52"/>
    </row>
    <row r="27" spans="1:9" ht="21" customHeight="1">
      <c r="A27" s="60"/>
      <c r="B27" s="63" t="s">
        <v>70</v>
      </c>
      <c r="C27" s="61"/>
      <c r="D27" s="64">
        <f>SUM(D5:D26)</f>
        <v>22778804</v>
      </c>
      <c r="E27" s="68">
        <f>SUM(E5:E26)</f>
        <v>22248368</v>
      </c>
      <c r="F27" s="68">
        <f>SUM(F5:F26)</f>
        <v>21877449</v>
      </c>
      <c r="G27" s="68">
        <f>SUM(G5:G26)</f>
        <v>24196610</v>
      </c>
      <c r="H27" s="22">
        <f>IF(ISERROR(#REF!/G27),"",ROUND((#REF!/G27-1)*100,1))</f>
      </c>
      <c r="I27" s="13"/>
    </row>
    <row r="28" spans="1:8" ht="39.75" customHeight="1">
      <c r="A28" s="124" t="s">
        <v>113</v>
      </c>
      <c r="B28" s="125"/>
      <c r="C28" s="125"/>
      <c r="D28" s="125"/>
      <c r="E28" s="125"/>
      <c r="F28" s="125"/>
      <c r="G28" s="106" t="s">
        <v>114</v>
      </c>
      <c r="H28" s="17"/>
    </row>
    <row r="29" spans="1:8" ht="19.5" customHeight="1">
      <c r="A29" s="16" t="s">
        <v>69</v>
      </c>
      <c r="B29" s="80"/>
      <c r="C29" s="80"/>
      <c r="D29" s="80"/>
      <c r="E29" s="80"/>
      <c r="F29" s="80"/>
      <c r="G29" s="80"/>
      <c r="H29" s="17"/>
    </row>
    <row r="30" spans="1:8" ht="12" customHeight="1">
      <c r="A30" s="16"/>
      <c r="B30" s="80"/>
      <c r="C30" s="80"/>
      <c r="D30" s="80"/>
      <c r="E30" s="80"/>
      <c r="F30" s="80"/>
      <c r="G30" s="80"/>
      <c r="H30" s="17"/>
    </row>
    <row r="31" spans="1:8" ht="18.75" customHeight="1">
      <c r="A31" s="18" t="s">
        <v>77</v>
      </c>
      <c r="B31" s="17"/>
      <c r="C31" s="18"/>
      <c r="D31" s="71"/>
      <c r="E31" s="71"/>
      <c r="F31" s="17"/>
      <c r="G31" s="58" t="s">
        <v>58</v>
      </c>
      <c r="H31" s="17"/>
    </row>
    <row r="32" spans="1:8" ht="18.75" customHeight="1">
      <c r="A32" s="73"/>
      <c r="B32" s="74" t="s">
        <v>74</v>
      </c>
      <c r="C32" s="75"/>
      <c r="D32" s="50" t="s">
        <v>65</v>
      </c>
      <c r="E32" s="50" t="s">
        <v>67</v>
      </c>
      <c r="F32" s="50" t="s">
        <v>117</v>
      </c>
      <c r="G32" s="50" t="s">
        <v>125</v>
      </c>
      <c r="H32" s="17"/>
    </row>
    <row r="33" spans="1:9" ht="18.75" customHeight="1">
      <c r="A33" s="76"/>
      <c r="B33" s="77" t="s">
        <v>45</v>
      </c>
      <c r="C33" s="78"/>
      <c r="D33" s="65">
        <v>302387</v>
      </c>
      <c r="E33" s="65">
        <v>286795</v>
      </c>
      <c r="F33" s="65">
        <v>239763</v>
      </c>
      <c r="G33" s="65">
        <v>239245</v>
      </c>
      <c r="H33" s="22">
        <f>IF(ISERROR(#REF!/G33),"",ROUND((#REF!/G33-1)*100,1))</f>
      </c>
      <c r="I33" s="13"/>
    </row>
    <row r="34" spans="1:10" ht="18.75" customHeight="1">
      <c r="A34" s="76"/>
      <c r="B34" s="77" t="s">
        <v>46</v>
      </c>
      <c r="C34" s="78"/>
      <c r="D34" s="65">
        <v>3055693</v>
      </c>
      <c r="E34" s="65">
        <v>2491336</v>
      </c>
      <c r="F34" s="65">
        <v>2499520</v>
      </c>
      <c r="G34" s="65">
        <v>2599683</v>
      </c>
      <c r="H34" s="22">
        <f>IF(ISERROR(#REF!/G34),"",ROUND((#REF!/G34-1)*100,1))</f>
      </c>
      <c r="J34" s="11"/>
    </row>
    <row r="35" spans="1:8" ht="18.75" customHeight="1">
      <c r="A35" s="76"/>
      <c r="B35" s="77" t="s">
        <v>47</v>
      </c>
      <c r="C35" s="78"/>
      <c r="D35" s="65">
        <v>6382874</v>
      </c>
      <c r="E35" s="65">
        <v>6790964</v>
      </c>
      <c r="F35" s="65">
        <v>6637519</v>
      </c>
      <c r="G35" s="65">
        <v>6932952</v>
      </c>
      <c r="H35" s="22">
        <f>IF(ISERROR(#REF!/G35),"",ROUND((#REF!/G35-1)*100,1))</f>
      </c>
    </row>
    <row r="36" spans="1:10" ht="18.75" customHeight="1">
      <c r="A36" s="76"/>
      <c r="B36" s="77" t="s">
        <v>48</v>
      </c>
      <c r="C36" s="78"/>
      <c r="D36" s="65">
        <v>2668217</v>
      </c>
      <c r="E36" s="65">
        <v>2271703</v>
      </c>
      <c r="F36" s="65">
        <v>2366721</v>
      </c>
      <c r="G36" s="65">
        <v>2265460</v>
      </c>
      <c r="H36" s="22">
        <f>IF(ISERROR(#REF!/G36),"",ROUND((#REF!/G36-1)*100,1))</f>
      </c>
      <c r="J36" s="13"/>
    </row>
    <row r="37" spans="1:9" ht="18.75" customHeight="1">
      <c r="A37" s="76"/>
      <c r="B37" s="77" t="s">
        <v>49</v>
      </c>
      <c r="C37" s="78"/>
      <c r="D37" s="65">
        <v>132990</v>
      </c>
      <c r="E37" s="65">
        <v>122947</v>
      </c>
      <c r="F37" s="65">
        <v>105799</v>
      </c>
      <c r="G37" s="65">
        <v>89228</v>
      </c>
      <c r="H37" s="22">
        <f>IF(ISERROR(#REF!/G37),"",ROUND((#REF!/G37-1)*100,1))</f>
      </c>
      <c r="I37" s="13"/>
    </row>
    <row r="38" spans="1:8" ht="18.75" customHeight="1">
      <c r="A38" s="76"/>
      <c r="B38" s="77" t="s">
        <v>13</v>
      </c>
      <c r="C38" s="78"/>
      <c r="D38" s="65">
        <v>1160696</v>
      </c>
      <c r="E38" s="65">
        <v>555287</v>
      </c>
      <c r="F38" s="65">
        <v>661863</v>
      </c>
      <c r="G38" s="65">
        <v>732849</v>
      </c>
      <c r="H38" s="22">
        <f>IF(ISERROR(#REF!/G38),"",ROUND((#REF!/G38-1)*100,1))</f>
      </c>
    </row>
    <row r="39" spans="1:8" ht="18.75" customHeight="1">
      <c r="A39" s="76"/>
      <c r="B39" s="77" t="s">
        <v>50</v>
      </c>
      <c r="C39" s="78"/>
      <c r="D39" s="65">
        <v>485462</v>
      </c>
      <c r="E39" s="65">
        <v>512112</v>
      </c>
      <c r="F39" s="65">
        <v>552969</v>
      </c>
      <c r="G39" s="65">
        <v>508751</v>
      </c>
      <c r="H39" s="22">
        <f>IF(ISERROR(#REF!/G39),"",ROUND((#REF!/G39-1)*100,1))</f>
      </c>
    </row>
    <row r="40" spans="1:8" ht="18.75" customHeight="1">
      <c r="A40" s="76"/>
      <c r="B40" s="77" t="s">
        <v>51</v>
      </c>
      <c r="C40" s="78"/>
      <c r="D40" s="65">
        <v>2247601</v>
      </c>
      <c r="E40" s="65">
        <v>2253164</v>
      </c>
      <c r="F40" s="65">
        <v>1990785</v>
      </c>
      <c r="G40" s="65">
        <v>2170799</v>
      </c>
      <c r="H40" s="22">
        <f>IF(ISERROR(#REF!/G40),"",ROUND((#REF!/G40-1)*100,1))</f>
      </c>
    </row>
    <row r="41" spans="1:8" ht="18.75" customHeight="1">
      <c r="A41" s="76"/>
      <c r="B41" s="77" t="s">
        <v>52</v>
      </c>
      <c r="C41" s="78"/>
      <c r="D41" s="65">
        <v>883438</v>
      </c>
      <c r="E41" s="65">
        <v>856877</v>
      </c>
      <c r="F41" s="65">
        <v>845864</v>
      </c>
      <c r="G41" s="65">
        <v>819826</v>
      </c>
      <c r="H41" s="22">
        <f>IF(ISERROR(#REF!/G41),"",ROUND((#REF!/G41-1)*100,1))</f>
      </c>
    </row>
    <row r="42" spans="1:8" ht="18.75" customHeight="1">
      <c r="A42" s="76"/>
      <c r="B42" s="77" t="s">
        <v>53</v>
      </c>
      <c r="C42" s="78"/>
      <c r="D42" s="65">
        <v>2524910</v>
      </c>
      <c r="E42" s="65">
        <v>2680512</v>
      </c>
      <c r="F42" s="65">
        <v>2651635</v>
      </c>
      <c r="G42" s="65">
        <v>4786441</v>
      </c>
      <c r="H42" s="22">
        <f>IF(ISERROR(#REF!/G42),"",ROUND((#REF!/G42-1)*100,1))</f>
      </c>
    </row>
    <row r="43" spans="1:8" ht="18.75" customHeight="1">
      <c r="A43" s="76"/>
      <c r="B43" s="77" t="s">
        <v>54</v>
      </c>
      <c r="C43" s="78"/>
      <c r="D43" s="65">
        <v>20260</v>
      </c>
      <c r="E43" s="65">
        <v>0</v>
      </c>
      <c r="F43" s="65">
        <v>265361</v>
      </c>
      <c r="G43" s="65">
        <v>114401</v>
      </c>
      <c r="H43" s="22">
        <f>IF(ISERROR(#REF!/G43),"",ROUND((#REF!/G43-1)*100,1))</f>
      </c>
    </row>
    <row r="44" spans="1:10" ht="18.75" customHeight="1">
      <c r="A44" s="76"/>
      <c r="B44" s="77" t="s">
        <v>55</v>
      </c>
      <c r="C44" s="78"/>
      <c r="D44" s="65">
        <v>2550058</v>
      </c>
      <c r="E44" s="65">
        <v>2481665</v>
      </c>
      <c r="F44" s="65">
        <v>2470759</v>
      </c>
      <c r="G44" s="65">
        <v>2483507</v>
      </c>
      <c r="H44" s="22">
        <f>IF(ISERROR(#REF!/G44),"",ROUND((#REF!/G44-1)*100,1))</f>
      </c>
      <c r="J44" s="11"/>
    </row>
    <row r="45" spans="1:8" ht="18.75" customHeight="1">
      <c r="A45" s="76"/>
      <c r="B45" s="77" t="s">
        <v>56</v>
      </c>
      <c r="C45" s="78"/>
      <c r="D45" s="65"/>
      <c r="E45" s="65">
        <v>0</v>
      </c>
      <c r="F45" s="65">
        <v>0</v>
      </c>
      <c r="G45" s="65">
        <v>0</v>
      </c>
      <c r="H45" s="22"/>
    </row>
    <row r="46" spans="1:8" ht="18.75" customHeight="1">
      <c r="A46" s="73"/>
      <c r="B46" s="79" t="s">
        <v>75</v>
      </c>
      <c r="C46" s="75"/>
      <c r="D46" s="68">
        <f>SUM(D33:D45)</f>
        <v>22414586</v>
      </c>
      <c r="E46" s="68">
        <f>SUM(E33:E45)</f>
        <v>21303362</v>
      </c>
      <c r="F46" s="68">
        <f>SUM(F33:F45)</f>
        <v>21288558</v>
      </c>
      <c r="G46" s="68">
        <f>SUM(G33:G45)</f>
        <v>23743142</v>
      </c>
      <c r="H46" s="22">
        <f>IF(ISERROR(#REF!/G46),"",ROUND((#REF!/G46-1)*100,1))</f>
      </c>
    </row>
    <row r="47" spans="1:7" ht="18.75" customHeight="1">
      <c r="A47" s="16"/>
      <c r="B47" s="17"/>
      <c r="C47" s="17"/>
      <c r="D47" s="69"/>
      <c r="E47" s="69"/>
      <c r="F47" s="17"/>
      <c r="G47" s="17"/>
    </row>
    <row r="48" spans="1:7" ht="18.75" customHeight="1">
      <c r="A48" s="18" t="s">
        <v>78</v>
      </c>
      <c r="B48" s="17"/>
      <c r="C48" s="18"/>
      <c r="D48" s="71"/>
      <c r="E48" s="71"/>
      <c r="F48" s="17"/>
      <c r="G48" s="58" t="s">
        <v>58</v>
      </c>
    </row>
    <row r="49" spans="1:7" ht="18.75" customHeight="1">
      <c r="A49" s="73"/>
      <c r="B49" s="74" t="s">
        <v>74</v>
      </c>
      <c r="C49" s="75"/>
      <c r="D49" s="50" t="s">
        <v>65</v>
      </c>
      <c r="E49" s="50" t="s">
        <v>67</v>
      </c>
      <c r="F49" s="50" t="s">
        <v>117</v>
      </c>
      <c r="G49" s="50" t="s">
        <v>124</v>
      </c>
    </row>
    <row r="50" spans="1:8" ht="18.75" customHeight="1">
      <c r="A50" s="76"/>
      <c r="B50" s="77" t="s">
        <v>79</v>
      </c>
      <c r="C50" s="78"/>
      <c r="D50" s="65">
        <v>4196689</v>
      </c>
      <c r="E50" s="65">
        <v>4062258</v>
      </c>
      <c r="F50" s="65">
        <v>3893797</v>
      </c>
      <c r="G50" s="65">
        <v>3736330</v>
      </c>
      <c r="H50" s="47"/>
    </row>
    <row r="51" spans="1:7" ht="18.75" customHeight="1">
      <c r="A51" s="76"/>
      <c r="B51" s="77" t="s">
        <v>80</v>
      </c>
      <c r="C51" s="78"/>
      <c r="D51" s="65">
        <v>3172460</v>
      </c>
      <c r="E51" s="65">
        <v>2766478</v>
      </c>
      <c r="F51" s="65">
        <v>2774942</v>
      </c>
      <c r="G51" s="65">
        <v>2644568</v>
      </c>
    </row>
    <row r="52" spans="1:7" ht="18.75" customHeight="1">
      <c r="A52" s="76"/>
      <c r="B52" s="77" t="s">
        <v>81</v>
      </c>
      <c r="C52" s="78"/>
      <c r="D52" s="65">
        <v>176134</v>
      </c>
      <c r="E52" s="65">
        <v>150503</v>
      </c>
      <c r="F52" s="65">
        <v>162251</v>
      </c>
      <c r="G52" s="65">
        <v>165148</v>
      </c>
    </row>
    <row r="53" spans="1:8" ht="18.75" customHeight="1">
      <c r="A53" s="76"/>
      <c r="B53" s="77" t="s">
        <v>82</v>
      </c>
      <c r="C53" s="78"/>
      <c r="D53" s="65">
        <v>3579951</v>
      </c>
      <c r="E53" s="65">
        <v>3712268</v>
      </c>
      <c r="F53" s="65">
        <v>3784033</v>
      </c>
      <c r="G53" s="65">
        <v>3978600</v>
      </c>
      <c r="H53" s="11"/>
    </row>
    <row r="54" spans="1:7" ht="18.75" customHeight="1">
      <c r="A54" s="76"/>
      <c r="B54" s="77" t="s">
        <v>83</v>
      </c>
      <c r="C54" s="78"/>
      <c r="D54" s="65">
        <v>2847063</v>
      </c>
      <c r="E54" s="65">
        <v>2560494</v>
      </c>
      <c r="F54" s="65">
        <v>2673333</v>
      </c>
      <c r="G54" s="65">
        <v>3008335</v>
      </c>
    </row>
    <row r="55" spans="1:8" ht="18.75" customHeight="1">
      <c r="A55" s="76"/>
      <c r="B55" s="77" t="s">
        <v>84</v>
      </c>
      <c r="C55" s="78"/>
      <c r="D55" s="65">
        <v>2549914</v>
      </c>
      <c r="E55" s="65">
        <v>2481665</v>
      </c>
      <c r="F55" s="65">
        <v>2470759</v>
      </c>
      <c r="G55" s="65">
        <v>2483507</v>
      </c>
      <c r="H55" s="11"/>
    </row>
    <row r="56" spans="1:7" ht="18.75" customHeight="1">
      <c r="A56" s="76"/>
      <c r="B56" s="77" t="s">
        <v>85</v>
      </c>
      <c r="C56" s="78"/>
      <c r="D56" s="65">
        <v>70282</v>
      </c>
      <c r="E56" s="65">
        <v>2249</v>
      </c>
      <c r="F56" s="65">
        <v>279028</v>
      </c>
      <c r="G56" s="65">
        <v>190856</v>
      </c>
    </row>
    <row r="57" spans="1:7" ht="18.75" customHeight="1">
      <c r="A57" s="76"/>
      <c r="B57" s="77" t="s">
        <v>86</v>
      </c>
      <c r="C57" s="78"/>
      <c r="D57" s="65">
        <v>64408</v>
      </c>
      <c r="E57" s="65">
        <v>58864</v>
      </c>
      <c r="F57" s="65">
        <v>64002</v>
      </c>
      <c r="G57" s="65">
        <v>54162</v>
      </c>
    </row>
    <row r="58" spans="1:7" ht="18.75" customHeight="1">
      <c r="A58" s="76"/>
      <c r="B58" s="77" t="s">
        <v>87</v>
      </c>
      <c r="C58" s="78"/>
      <c r="D58" s="65">
        <v>755710</v>
      </c>
      <c r="E58" s="65">
        <v>470252</v>
      </c>
      <c r="F58" s="65">
        <v>432550</v>
      </c>
      <c r="G58" s="65">
        <v>410549</v>
      </c>
    </row>
    <row r="59" spans="1:7" ht="18.75" customHeight="1">
      <c r="A59" s="76"/>
      <c r="B59" s="77" t="s">
        <v>88</v>
      </c>
      <c r="C59" s="78"/>
      <c r="D59" s="65">
        <v>2348915</v>
      </c>
      <c r="E59" s="65">
        <v>2510811</v>
      </c>
      <c r="F59" s="65">
        <v>2287003</v>
      </c>
      <c r="G59" s="65">
        <v>2535572</v>
      </c>
    </row>
    <row r="60" spans="1:7" ht="18.75" customHeight="1">
      <c r="A60" s="76"/>
      <c r="B60" s="77" t="s">
        <v>89</v>
      </c>
      <c r="C60" s="78"/>
      <c r="D60" s="65">
        <v>2653060</v>
      </c>
      <c r="E60" s="65">
        <v>2527520</v>
      </c>
      <c r="F60" s="65">
        <v>2466860</v>
      </c>
      <c r="G60" s="65">
        <v>4535515</v>
      </c>
    </row>
    <row r="61" spans="1:7" ht="18.75" customHeight="1">
      <c r="A61" s="73"/>
      <c r="B61" s="79" t="s">
        <v>70</v>
      </c>
      <c r="C61" s="75"/>
      <c r="D61" s="68">
        <f>SUM(D50:D60)</f>
        <v>22414586</v>
      </c>
      <c r="E61" s="68">
        <f>SUM(E50:E60)</f>
        <v>21303362</v>
      </c>
      <c r="F61" s="68">
        <f>SUM(F50:F60)</f>
        <v>21288558</v>
      </c>
      <c r="G61" s="68">
        <f>SUM(G50:G60)</f>
        <v>23743142</v>
      </c>
    </row>
    <row r="62" spans="1:8" ht="39.75" customHeight="1">
      <c r="A62" s="124" t="s">
        <v>113</v>
      </c>
      <c r="B62" s="125"/>
      <c r="C62" s="125"/>
      <c r="D62" s="125"/>
      <c r="E62" s="125"/>
      <c r="F62" s="125"/>
      <c r="G62" s="107" t="s">
        <v>114</v>
      </c>
      <c r="H62" s="17"/>
    </row>
    <row r="63" ht="18.75" customHeight="1">
      <c r="A63" s="16" t="s">
        <v>92</v>
      </c>
    </row>
    <row r="64" ht="18.75" customHeight="1">
      <c r="G64" s="58" t="s">
        <v>58</v>
      </c>
    </row>
    <row r="65" spans="1:7" ht="18.75" customHeight="1">
      <c r="A65" s="83"/>
      <c r="B65" s="84" t="s">
        <v>74</v>
      </c>
      <c r="C65" s="85"/>
      <c r="D65" s="50" t="s">
        <v>65</v>
      </c>
      <c r="E65" s="50" t="s">
        <v>67</v>
      </c>
      <c r="F65" s="50" t="s">
        <v>117</v>
      </c>
      <c r="G65" s="50" t="s">
        <v>124</v>
      </c>
    </row>
    <row r="66" spans="1:7" ht="18.75" customHeight="1">
      <c r="A66" s="86"/>
      <c r="B66" s="87" t="s">
        <v>90</v>
      </c>
      <c r="C66" s="88"/>
      <c r="D66" s="65">
        <v>11011422</v>
      </c>
      <c r="E66" s="65">
        <v>10744446</v>
      </c>
      <c r="F66" s="65">
        <v>10718458</v>
      </c>
      <c r="G66" s="65">
        <v>10903126</v>
      </c>
    </row>
    <row r="67" spans="1:7" ht="18.75" customHeight="1">
      <c r="A67" s="86"/>
      <c r="B67" s="87" t="s">
        <v>91</v>
      </c>
      <c r="C67" s="88"/>
      <c r="D67" s="65">
        <v>7121355</v>
      </c>
      <c r="E67" s="65">
        <v>7720473</v>
      </c>
      <c r="F67" s="65">
        <v>8176841</v>
      </c>
      <c r="G67" s="65">
        <v>7961812</v>
      </c>
    </row>
    <row r="68" spans="1:7" ht="18.75" customHeight="1">
      <c r="A68" s="86"/>
      <c r="B68" s="87" t="s">
        <v>93</v>
      </c>
      <c r="C68" s="88"/>
      <c r="D68" s="81">
        <v>0.64</v>
      </c>
      <c r="E68" s="81">
        <v>0.67</v>
      </c>
      <c r="F68" s="81">
        <v>0.71</v>
      </c>
      <c r="G68" s="81">
        <v>0.737</v>
      </c>
    </row>
    <row r="69" spans="1:7" ht="18.75" customHeight="1">
      <c r="A69" s="86"/>
      <c r="B69" s="87" t="s">
        <v>94</v>
      </c>
      <c r="C69" s="88"/>
      <c r="D69" s="82">
        <v>14</v>
      </c>
      <c r="E69" s="82">
        <v>13.1</v>
      </c>
      <c r="F69" s="82">
        <v>12.1</v>
      </c>
      <c r="G69" s="82">
        <v>10.8</v>
      </c>
    </row>
    <row r="70" spans="1:7" ht="18.75" customHeight="1">
      <c r="A70" s="89"/>
      <c r="B70" s="90" t="s">
        <v>95</v>
      </c>
      <c r="C70" s="91"/>
      <c r="D70" s="67">
        <v>20320723</v>
      </c>
      <c r="E70" s="67">
        <v>19890224</v>
      </c>
      <c r="F70" s="67">
        <v>19102043</v>
      </c>
      <c r="G70" s="67">
        <v>19762736</v>
      </c>
    </row>
    <row r="71" ht="18.75" customHeight="1">
      <c r="G71" s="108" t="s">
        <v>96</v>
      </c>
    </row>
    <row r="72" ht="18.75" customHeight="1">
      <c r="A72" s="12"/>
    </row>
    <row r="73" ht="18.75" customHeight="1">
      <c r="A73" s="14"/>
    </row>
    <row r="74" ht="18.75" customHeight="1">
      <c r="A74" s="12"/>
    </row>
    <row r="75" ht="13.5" customHeight="1">
      <c r="A75" s="12"/>
    </row>
    <row r="76" ht="13.5" customHeight="1">
      <c r="A76" s="12"/>
    </row>
    <row r="77" ht="13.5" customHeight="1">
      <c r="A77" s="12"/>
    </row>
    <row r="78" ht="13.5" customHeight="1">
      <c r="A78" s="12"/>
    </row>
    <row r="79" ht="13.5" customHeight="1">
      <c r="A79" s="12"/>
    </row>
    <row r="80" ht="13.5" customHeight="1">
      <c r="A80" s="12"/>
    </row>
    <row r="81" ht="13.5" customHeight="1">
      <c r="A81" s="12"/>
    </row>
    <row r="82" ht="13.5" customHeight="1">
      <c r="A82" s="12"/>
    </row>
    <row r="83" ht="13.5" customHeight="1">
      <c r="A83" s="12"/>
    </row>
    <row r="84" ht="13.5" customHeight="1">
      <c r="A84" s="12"/>
    </row>
    <row r="85" ht="13.5" customHeight="1">
      <c r="A85" s="12"/>
    </row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>
      <c r="A97" s="11"/>
    </row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2">
    <mergeCell ref="A28:F28"/>
    <mergeCell ref="A62:F62"/>
  </mergeCells>
  <printOptions/>
  <pageMargins left="0.5511811023622047" right="0.4330708661417323" top="0.57" bottom="0.5511811023622047" header="0.43" footer="0.31496062992125984"/>
  <pageSetup firstPageNumber="92" useFirstPageNumber="1" horizontalDpi="600" verticalDpi="600" orientation="portrait" paperSize="9" scale="95" r:id="rId1"/>
  <headerFooter alignWithMargins="0">
    <oddFooter>&amp;C&amp;P</oddFooter>
  </headerFooter>
  <rowBreaks count="1" manualBreakCount="1">
    <brk id="28" max="6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E21" sqref="E21"/>
    </sheetView>
  </sheetViews>
  <sheetFormatPr defaultColWidth="9.00390625" defaultRowHeight="13.5"/>
  <cols>
    <col min="1" max="1" width="16.00390625" style="0" customWidth="1"/>
    <col min="2" max="2" width="10.625" style="92" customWidth="1"/>
    <col min="3" max="3" width="7.625" style="92" customWidth="1"/>
    <col min="4" max="4" width="10.625" style="92" customWidth="1"/>
    <col min="5" max="5" width="7.625" style="92" customWidth="1"/>
    <col min="6" max="6" width="10.625" style="92" customWidth="1"/>
    <col min="7" max="7" width="7.625" style="92" customWidth="1"/>
    <col min="8" max="8" width="10.625" style="92" customWidth="1"/>
    <col min="9" max="9" width="8.125" style="0" customWidth="1"/>
  </cols>
  <sheetData>
    <row r="1" ht="13.5">
      <c r="A1" s="16" t="s">
        <v>97</v>
      </c>
    </row>
    <row r="2" ht="13.5">
      <c r="A2" s="16"/>
    </row>
    <row r="3" spans="1:9" ht="19.5" customHeight="1">
      <c r="A3" s="130" t="s">
        <v>106</v>
      </c>
      <c r="B3" s="109" t="s">
        <v>126</v>
      </c>
      <c r="C3" s="109"/>
      <c r="D3" s="128" t="s">
        <v>107</v>
      </c>
      <c r="E3" s="129"/>
      <c r="F3" s="128" t="s">
        <v>119</v>
      </c>
      <c r="G3" s="129"/>
      <c r="H3" s="128" t="s">
        <v>127</v>
      </c>
      <c r="I3" s="129"/>
    </row>
    <row r="4" spans="1:9" ht="19.5" customHeight="1">
      <c r="A4" s="131"/>
      <c r="B4" s="105" t="s">
        <v>104</v>
      </c>
      <c r="C4" s="105" t="s">
        <v>105</v>
      </c>
      <c r="D4" s="105" t="s">
        <v>104</v>
      </c>
      <c r="E4" s="105" t="s">
        <v>105</v>
      </c>
      <c r="F4" s="105" t="s">
        <v>104</v>
      </c>
      <c r="G4" s="105" t="s">
        <v>105</v>
      </c>
      <c r="H4" s="105" t="s">
        <v>104</v>
      </c>
      <c r="I4" s="105" t="s">
        <v>105</v>
      </c>
    </row>
    <row r="5" spans="1:9" ht="19.5" customHeight="1">
      <c r="A5" s="102" t="s">
        <v>108</v>
      </c>
      <c r="B5" s="94"/>
      <c r="C5" s="95"/>
      <c r="D5" s="96"/>
      <c r="E5" s="97"/>
      <c r="F5" s="96"/>
      <c r="G5" s="97"/>
      <c r="H5" s="96"/>
      <c r="I5" s="97"/>
    </row>
    <row r="6" spans="1:9" ht="19.5" customHeight="1">
      <c r="A6" s="103" t="s">
        <v>109</v>
      </c>
      <c r="B6" s="94">
        <v>2072033</v>
      </c>
      <c r="C6" s="95">
        <v>25.8</v>
      </c>
      <c r="D6" s="96">
        <v>2299988</v>
      </c>
      <c r="E6" s="97">
        <v>27.3</v>
      </c>
      <c r="F6" s="96">
        <v>3036382</v>
      </c>
      <c r="G6" s="97">
        <v>33</v>
      </c>
      <c r="H6" s="96">
        <v>3089501</v>
      </c>
      <c r="I6" s="97">
        <v>33.9</v>
      </c>
    </row>
    <row r="7" spans="1:9" ht="19.5" customHeight="1">
      <c r="A7" s="103" t="s">
        <v>110</v>
      </c>
      <c r="B7" s="94">
        <v>991329</v>
      </c>
      <c r="C7" s="95">
        <v>12.4</v>
      </c>
      <c r="D7" s="96">
        <v>1281973</v>
      </c>
      <c r="E7" s="97">
        <v>15.2</v>
      </c>
      <c r="F7" s="96">
        <v>1138026</v>
      </c>
      <c r="G7" s="97">
        <v>12.4</v>
      </c>
      <c r="H7" s="96">
        <v>1003178</v>
      </c>
      <c r="I7" s="97">
        <v>11</v>
      </c>
    </row>
    <row r="8" spans="1:9" ht="19.5" customHeight="1">
      <c r="A8" s="102" t="s">
        <v>98</v>
      </c>
      <c r="B8" s="94">
        <v>4079349</v>
      </c>
      <c r="C8" s="95">
        <v>50.9</v>
      </c>
      <c r="D8" s="96">
        <v>3965444</v>
      </c>
      <c r="E8" s="97">
        <v>47</v>
      </c>
      <c r="F8" s="96">
        <v>4116324</v>
      </c>
      <c r="G8" s="97">
        <v>44.8</v>
      </c>
      <c r="H8" s="96">
        <v>4132633</v>
      </c>
      <c r="I8" s="97">
        <v>45.4</v>
      </c>
    </row>
    <row r="9" spans="1:9" ht="19.5" customHeight="1">
      <c r="A9" s="102" t="s">
        <v>99</v>
      </c>
      <c r="B9" s="94">
        <v>117994</v>
      </c>
      <c r="C9" s="95">
        <v>1.5</v>
      </c>
      <c r="D9" s="96">
        <v>124061</v>
      </c>
      <c r="E9" s="97">
        <v>1.5</v>
      </c>
      <c r="F9" s="96">
        <v>133142</v>
      </c>
      <c r="G9" s="97">
        <v>1.4</v>
      </c>
      <c r="H9" s="96">
        <v>133573</v>
      </c>
      <c r="I9" s="97">
        <v>1.5</v>
      </c>
    </row>
    <row r="10" spans="1:9" ht="19.5" customHeight="1">
      <c r="A10" s="102" t="s">
        <v>100</v>
      </c>
      <c r="B10" s="94">
        <v>419291</v>
      </c>
      <c r="C10" s="95">
        <v>5.2</v>
      </c>
      <c r="D10" s="96">
        <v>433662</v>
      </c>
      <c r="E10" s="97">
        <v>5.1</v>
      </c>
      <c r="F10" s="96">
        <v>426073</v>
      </c>
      <c r="G10" s="97">
        <v>4.7</v>
      </c>
      <c r="H10" s="96">
        <v>409929</v>
      </c>
      <c r="I10" s="97">
        <v>4.5</v>
      </c>
    </row>
    <row r="11" spans="1:9" ht="19.5" customHeight="1">
      <c r="A11" s="102" t="s">
        <v>101</v>
      </c>
      <c r="B11" s="94">
        <v>130</v>
      </c>
      <c r="C11" s="95">
        <v>0</v>
      </c>
      <c r="D11" s="96">
        <v>0</v>
      </c>
      <c r="E11" s="97"/>
      <c r="F11" s="96">
        <v>0</v>
      </c>
      <c r="G11" s="97"/>
      <c r="H11" s="96">
        <v>29</v>
      </c>
      <c r="I11" s="97">
        <v>0</v>
      </c>
    </row>
    <row r="12" spans="1:9" ht="19.5" customHeight="1">
      <c r="A12" s="102" t="s">
        <v>111</v>
      </c>
      <c r="B12" s="94"/>
      <c r="C12" s="95"/>
      <c r="D12" s="96"/>
      <c r="E12" s="97"/>
      <c r="F12" s="96"/>
      <c r="G12" s="97"/>
      <c r="H12" s="96"/>
      <c r="I12" s="97"/>
    </row>
    <row r="13" spans="1:9" ht="19.5" customHeight="1">
      <c r="A13" s="103" t="s">
        <v>102</v>
      </c>
      <c r="B13" s="94">
        <v>5067</v>
      </c>
      <c r="C13" s="95">
        <v>0.1</v>
      </c>
      <c r="D13" s="96">
        <v>6738</v>
      </c>
      <c r="E13" s="97">
        <v>0.1</v>
      </c>
      <c r="F13" s="96">
        <v>9174</v>
      </c>
      <c r="G13" s="97">
        <v>0.1</v>
      </c>
      <c r="H13" s="96">
        <v>8198</v>
      </c>
      <c r="I13" s="97">
        <v>0.1</v>
      </c>
    </row>
    <row r="14" spans="1:9" ht="19.5" customHeight="1">
      <c r="A14" s="103" t="s">
        <v>103</v>
      </c>
      <c r="B14" s="94">
        <v>330565</v>
      </c>
      <c r="C14" s="95">
        <v>4.1</v>
      </c>
      <c r="D14" s="96">
        <v>319896</v>
      </c>
      <c r="E14" s="97">
        <v>3.8</v>
      </c>
      <c r="F14" s="96">
        <v>331112</v>
      </c>
      <c r="G14" s="97">
        <v>3.6</v>
      </c>
      <c r="H14" s="96">
        <v>332561</v>
      </c>
      <c r="I14" s="97">
        <v>3.6</v>
      </c>
    </row>
    <row r="15" spans="1:9" ht="19.5" customHeight="1">
      <c r="A15" s="104" t="s">
        <v>112</v>
      </c>
      <c r="B15" s="98">
        <f aca="true" t="shared" si="0" ref="B15:G15">SUM(B5:B14)</f>
        <v>8015758</v>
      </c>
      <c r="C15" s="99">
        <f t="shared" si="0"/>
        <v>99.99999999999999</v>
      </c>
      <c r="D15" s="100">
        <f t="shared" si="0"/>
        <v>8431762</v>
      </c>
      <c r="E15" s="101">
        <f t="shared" si="0"/>
        <v>99.99999999999999</v>
      </c>
      <c r="F15" s="100">
        <f t="shared" si="0"/>
        <v>9190233</v>
      </c>
      <c r="G15" s="101">
        <f t="shared" si="0"/>
        <v>99.99999999999999</v>
      </c>
      <c r="H15" s="100">
        <f>SUM(H5:H14)</f>
        <v>9109602</v>
      </c>
      <c r="I15" s="101">
        <f>SUM(I5:I14)</f>
        <v>99.99999999999999</v>
      </c>
    </row>
    <row r="16" spans="8:9" ht="20.25" customHeight="1">
      <c r="H16" s="126" t="s">
        <v>114</v>
      </c>
      <c r="I16" s="127"/>
    </row>
    <row r="18" spans="2:3" ht="13.5">
      <c r="B18" s="93"/>
      <c r="C18" s="93"/>
    </row>
    <row r="19" spans="2:3" ht="13.5">
      <c r="B19" s="93"/>
      <c r="C19" s="93"/>
    </row>
    <row r="20" spans="2:3" ht="13.5">
      <c r="B20" s="93"/>
      <c r="C20" s="93"/>
    </row>
  </sheetData>
  <sheetProtection/>
  <mergeCells count="5">
    <mergeCell ref="H16:I16"/>
    <mergeCell ref="H3:I3"/>
    <mergeCell ref="A3:A4"/>
    <mergeCell ref="F3:G3"/>
    <mergeCell ref="D3:E3"/>
  </mergeCells>
  <printOptions/>
  <pageMargins left="0.57" right="0.56" top="1" bottom="1" header="0.512" footer="0.512"/>
  <pageSetup firstPageNumber="9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インターネット</cp:lastModifiedBy>
  <cp:lastPrinted>2010-07-28T02:48:27Z</cp:lastPrinted>
  <dcterms:created xsi:type="dcterms:W3CDTF">2003-08-04T02:36:53Z</dcterms:created>
  <dcterms:modified xsi:type="dcterms:W3CDTF">2010-07-29T08:07:30Z</dcterms:modified>
  <cp:category/>
  <cp:version/>
  <cp:contentType/>
  <cp:contentStatus/>
</cp:coreProperties>
</file>