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CW102" i="11" l="1"/>
  <c r="DB102" i="11"/>
  <c r="DG102" i="11"/>
  <c r="DL102" i="11"/>
  <c r="DQ102" i="11"/>
  <c r="CR102" i="11"/>
  <c r="AP63" i="11"/>
  <c r="AU63" i="11"/>
  <c r="AU88" i="11"/>
  <c r="AP88" i="11"/>
  <c r="AF88" i="11"/>
  <c r="AA69" i="11"/>
  <c r="AA71" i="11"/>
  <c r="AA72" i="11"/>
  <c r="AA73" i="11"/>
  <c r="AA74" i="11"/>
  <c r="AA70" i="11"/>
  <c r="AA33" i="11"/>
  <c r="AA35" i="11"/>
  <c r="AA34" i="11"/>
  <c r="AA29" i="11"/>
  <c r="AA31" i="11"/>
  <c r="AP23" i="11"/>
  <c r="AA23" i="11"/>
  <c r="AA8" i="11"/>
  <c r="AA7" i="1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BE37" i="9"/>
  <c r="AM37" i="9"/>
  <c r="C37"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l="1"/>
  <c r="U36" i="9" l="1"/>
  <c r="U37" i="9" l="1"/>
  <c r="AM34" i="9" l="1"/>
  <c r="AM35" i="9" s="1"/>
  <c r="BE34" i="9" l="1"/>
  <c r="BE35" i="9" s="1"/>
  <c r="BE36" i="9" s="1"/>
  <c r="BW34" i="9"/>
  <c r="BW35" i="9" s="1"/>
  <c r="BW36" i="9" s="1"/>
  <c r="BW37" i="9" s="1"/>
  <c r="BW38" i="9" s="1"/>
  <c r="BW39" i="9" s="1"/>
  <c r="BW40" i="9" s="1"/>
  <c r="CO34" i="9" l="1"/>
  <c r="CO35" i="9" s="1"/>
  <c r="CO36" i="9" s="1"/>
  <c r="CO37" i="9" s="1"/>
</calcChain>
</file>

<file path=xl/sharedStrings.xml><?xml version="1.0" encoding="utf-8"?>
<sst xmlns="http://schemas.openxmlformats.org/spreadsheetml/2006/main" count="971" uniqueCount="568">
  <si>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</si>
  <si>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</si>
  <si>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</si>
  <si>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</si>
  <si>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</si>
  <si>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</si>
  <si>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</si>
  <si>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</si>
  <si>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</si>
  <si>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</si>
  <si>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</si>
  <si>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</si>
  <si>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</si>
  <si>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</si>
  <si>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</si>
  <si>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</si>
  <si>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</si>
  <si>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</si>
  <si>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</si>
  <si>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</si>
  <si>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</si>
  <si>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</si>
  <si>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</si>
  <si>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</si>
  <si>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</si>
  <si>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</si>
  <si>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</si>
  <si>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</si>
  <si>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</si>
  <si>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</si>
  <si>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</si>
  <si>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</si>
  <si>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</si>
  <si>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</si>
  <si>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</si>
  <si>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</si>
  <si>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</si>
  <si>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</si>
  <si>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</si>
  <si>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</si>
  <si>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</si>
  <si>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</si>
  <si>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</si>
  <si>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</si>
  <si>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</si>
  <si>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</si>
  <si>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</si>
  <si>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</si>
  <si>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</si>
  <si>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</si>
  <si>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</si>
  <si>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</si>
  <si>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</si>
  <si>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</si>
  <si>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</si>
  <si>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</si>
  <si>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</si>
  <si>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</si>
  <si>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</si>
  <si>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</si>
  <si>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</si>
  <si>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</si>
  <si>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</si>
  <si>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</si>
  <si>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</si>
  <si>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</si>
  <si>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</si>
  <si>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</si>
  <si>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</si>
  <si>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</si>
  <si>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</si>
  <si>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</si>
  <si>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</si>
  <si>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</si>
  <si>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</si>
  <si>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</si>
  <si>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</si>
  <si>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</si>
  <si>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</si>
  <si>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</si>
  <si>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</si>
  <si>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</si>
  <si>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</si>
  <si>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</si>
  <si>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</si>
  <si>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</si>
  <si>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</si>
  <si>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</si>
  <si>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</si>
  <si>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</si>
  <si>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</si>
  <si>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</si>
  <si>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</si>
  <si>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</si>
  <si>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</si>
  <si>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</si>
  <si>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</si>
  <si>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</si>
  <si>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</si>
  <si>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</si>
  <si>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</si>
  <si>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</si>
  <si>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</si>
  <si>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</si>
  <si>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</si>
  <si>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</si>
  <si>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</si>
  <si>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</si>
  <si>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</si>
  <si>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</si>
  <si>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</si>
  <si>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</si>
  <si>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</si>
  <si>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</si>
  <si>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</si>
  <si>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</si>
  <si>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</si>
  <si>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</si>
  <si>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</si>
  <si>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</si>
  <si>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</si>
  <si>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</si>
  <si>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</si>
  <si>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</si>
  <si>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</si>
  <si>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</si>
  <si>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</si>
  <si>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</si>
  <si>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</si>
  <si>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</si>
  <si>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</si>
  <si>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</si>
  <si>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</si>
  <si>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</si>
  <si>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</si>
  <si>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</si>
  <si>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</si>
  <si>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</si>
  <si>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</si>
  <si>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</si>
  <si>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</si>
  <si>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</si>
  <si>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</si>
  <si>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</si>
  <si>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</si>
  <si>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</si>
  <si>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</si>
  <si>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</si>
  <si>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</si>
  <si>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</si>
  <si>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</si>
  <si>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</si>
  <si>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</si>
  <si>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</si>
  <si>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</si>
  <si>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</si>
  <si>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</si>
  <si>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</si>
  <si>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</si>
  <si>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</si>
  <si>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</si>
  <si>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</si>
  <si>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</si>
  <si>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</si>
  <si>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</si>
  <si>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</si>
  <si>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</si>
  <si>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</si>
  <si>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</si>
  <si>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</si>
  <si>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</si>
  <si>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</si>
  <si>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</si>
  <si>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</si>
  <si>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</si>
  <si>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</si>
  <si>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</si>
  <si>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</si>
  <si>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</si>
  <si>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</si>
  <si>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</si>
  <si>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</si>
  <si>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</si>
  <si>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</si>
  <si>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</si>
  <si>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</si>
  <si>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</si>
  <si>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</si>
  <si>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</si>
  <si>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</si>
  <si>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</si>
  <si>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</si>
  <si>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</si>
  <si>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</si>
  <si>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群馬県藤岡市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</si>
  <si>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</si>
  <si>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</si>
  <si>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</si>
  <si>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</si>
  <si>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</si>
  <si>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</si>
  <si>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</si>
  <si>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</si>
  <si>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</si>
  <si>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</si>
  <si>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</si>
  <si>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</si>
  <si>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</si>
  <si>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</si>
  <si>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</si>
  <si>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</si>
  <si>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</si>
  <si>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</si>
  <si>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</si>
  <si>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</si>
  <si>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</si>
  <si>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</si>
  <si>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</si>
  <si>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</si>
  <si>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</si>
  <si>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</si>
  <si>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</si>
  <si>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</si>
  <si>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</si>
  <si>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</si>
  <si>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</si>
  <si>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</si>
  <si>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</si>
  <si>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</si>
  <si>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</si>
  <si>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</si>
  <si>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</si>
  <si>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</si>
  <si>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</si>
  <si>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</si>
  <si>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</si>
  <si>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</si>
  <si>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</si>
  <si>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</si>
  <si>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</si>
  <si>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</si>
  <si>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</si>
  <si>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</si>
  <si>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</si>
  <si>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</si>
  <si>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</si>
  <si>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</si>
  <si>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</si>
  <si>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</si>
  <si>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</si>
  <si>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</si>
  <si>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</si>
  <si>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</si>
  <si>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</si>
  <si>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</si>
  <si>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</si>
  <si>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</si>
  <si>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</si>
  <si>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</si>
  <si>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</si>
  <si>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</si>
  <si>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</si>
  <si>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</si>
  <si>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</si>
  <si>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</si>
  <si>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</si>
  <si>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</si>
  <si>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</si>
  <si>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</si>
  <si>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</si>
  <si>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</si>
  <si>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</si>
  <si>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</si>
  <si>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</si>
  <si>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</si>
  <si>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</si>
  <si>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</si>
  <si>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</si>
  <si>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</si>
  <si>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</si>
  <si>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</si>
  <si>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</si>
  <si>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</si>
  <si>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</si>
  <si>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</si>
  <si>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</si>
  <si>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</si>
  <si>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</si>
  <si>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</si>
  <si>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</si>
  <si>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</si>
  <si>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</si>
  <si>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</si>
  <si>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</si>
  <si>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</si>
  <si>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</si>
  <si>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</si>
  <si>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</si>
  <si>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</si>
  <si>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</si>
  <si>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</si>
  <si>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</si>
  <si>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</si>
  <si>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</si>
  <si>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</si>
  <si>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</si>
  <si>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</si>
  <si>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</si>
  <si>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</si>
  <si>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</si>
  <si>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</si>
  <si>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</si>
  <si>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</si>
  <si>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</si>
  <si>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</si>
  <si>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</si>
  <si>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</si>
  <si>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</si>
  <si>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</si>
  <si>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</si>
  <si>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</si>
  <si>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</si>
  <si>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</si>
  <si>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</si>
  <si>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</si>
  <si>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</si>
  <si>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</si>
  <si>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</si>
  <si>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</si>
  <si>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</si>
  <si>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</si>
  <si>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</si>
  <si>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</si>
  <si>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</si>
  <si>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</si>
  <si>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</si>
  <si>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</si>
  <si>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</si>
  <si>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</si>
  <si>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</si>
  <si>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</si>
  <si>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</si>
  <si>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群馬県藤岡市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</si>
  <si>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</si>
  <si>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</si>
  <si>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</si>
  <si>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</si>
  <si>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</si>
  <si>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</si>
  <si>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</si>
  <si>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</si>
  <si>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</si>
  <si>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</si>
  <si>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</si>
  <si>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</si>
  <si>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</si>
  <si>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</si>
  <si>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</si>
  <si>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</si>
  <si>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</si>
  <si>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</si>
  <si>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</si>
  <si>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</si>
  <si>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</si>
  <si>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</si>
  <si>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</si>
  <si>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</si>
  <si>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</si>
  <si>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</si>
  <si>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</si>
  <si>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</si>
  <si>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</si>
  <si>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</si>
  <si>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</si>
  <si>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</si>
  <si>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</si>
  <si>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</si>
  <si>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</si>
  <si>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</si>
  <si>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</si>
  <si>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</si>
  <si>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</si>
  <si>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</si>
  <si>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</si>
  <si>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国民健康保険鬼石病院事業会計</t>
    <phoneticPr fontId="5"/>
  </si>
  <si>
    <t>下水道事業特別会計</t>
    <phoneticPr fontId="5"/>
  </si>
  <si>
    <t>法非適用企業</t>
    <phoneticPr fontId="5"/>
  </si>
  <si>
    <t>特定地域生活排水処理事業特別会計</t>
    <phoneticPr fontId="5"/>
  </si>
  <si>
    <t>簡易水道事業等特別会計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</si>
  <si>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</si>
  <si>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</si>
  <si>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</si>
  <si>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</si>
  <si>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</si>
  <si>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</si>
  <si>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</si>
  <si>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</si>
  <si>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</si>
  <si>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</si>
  <si>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</si>
  <si>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</si>
  <si>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</si>
  <si>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</si>
  <si>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</si>
  <si>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</si>
  <si>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</si>
  <si>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</si>
  <si>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</si>
  <si>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</si>
  <si>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</si>
  <si>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</si>
  <si>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</si>
  <si>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</si>
  <si>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</si>
  <si>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</si>
  <si>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</si>
  <si>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</si>
  <si>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</si>
  <si>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</si>
  <si>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</si>
  <si>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</si>
  <si>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</si>
  <si>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</si>
  <si>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</si>
  <si>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</si>
  <si>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</si>
  <si>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</si>
  <si>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</si>
  <si>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</si>
  <si>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</si>
  <si>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</si>
  <si>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</si>
  <si>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</si>
  <si>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</si>
  <si>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</si>
  <si>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</si>
  <si>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</si>
  <si>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</si>
  <si>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</si>
  <si>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</si>
  <si>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</si>
  <si>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</si>
  <si>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</si>
  <si>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国民健康保険鬼石病院事業会計</t>
    <phoneticPr fontId="5"/>
  </si>
  <si>
    <t>(Ｆ)</t>
    <phoneticPr fontId="5"/>
  </si>
  <si>
    <t>簡易水道事業等特別会計</t>
    <phoneticPr fontId="5"/>
  </si>
  <si>
    <t>将来負担比率（(Ｅ)－(Ｆ)）／（(Ｃ)－(Ｄ)）×１００</t>
    <rPh sb="0" eb="2">
      <t>ショウライ</t>
    </rPh>
    <rPh sb="2" eb="4">
      <t>フタン</t>
    </rPh>
    <rPh sb="4" eb="6">
      <t>ヒリツ</t>
    </rPh>
    <phoneticPr fontId="5"/>
  </si>
  <si>
    <t>特定地域生活排水処理事業特別会計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</si>
  <si>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</si>
  <si>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</si>
  <si>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</si>
  <si>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</si>
  <si>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</si>
  <si>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</si>
  <si>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</si>
  <si>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</si>
  <si>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</si>
  <si>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</si>
  <si>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</si>
  <si>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</si>
  <si>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</si>
  <si>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</si>
  <si>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</si>
  <si>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</si>
  <si>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</si>
  <si>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</si>
  <si>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</si>
  <si>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</si>
  <si>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</si>
  <si>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</si>
  <si>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</si>
  <si>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</si>
  <si>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</si>
  <si>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</si>
  <si>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</si>
  <si>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</si>
  <si>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</si>
  <si>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</si>
  <si>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</si>
  <si>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</si>
  <si>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</si>
  <si>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</si>
  <si>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</si>
  <si>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</si>
  <si>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</si>
  <si>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</si>
  <si>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</si>
  <si>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</si>
  <si>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</si>
  <si>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</si>
  <si>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</si>
  <si>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</si>
  <si>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</si>
  <si>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</si>
  <si>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</si>
  <si>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</si>
  <si>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</si>
  <si>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</si>
  <si>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</si>
  <si>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</si>
  <si>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</si>
  <si>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</si>
  <si>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</si>
  <si>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</si>
  <si>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</si>
  <si>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</si>
  <si>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</si>
  <si>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</si>
  <si>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</si>
  <si>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</si>
  <si>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</si>
  <si>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</si>
  <si>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</si>
  <si>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</si>
  <si>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</si>
  <si>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</si>
  <si>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</si>
  <si>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</si>
  <si>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</si>
  <si>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</si>
  <si>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</si>
  <si>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</si>
  <si>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</si>
  <si>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</si>
  <si>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</si>
  <si>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</si>
  <si>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</si>
  <si>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</si>
  <si>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</si>
  <si>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2.77</t>
  </si>
  <si>
    <t>▲ 1.10</t>
  </si>
  <si>
    <t>▲ 3.56</t>
  </si>
  <si>
    <t>▲ 1.88</t>
  </si>
  <si>
    <t>水道事業会計</t>
  </si>
  <si>
    <t>一般会計</t>
  </si>
  <si>
    <t>国民健康保険鬼石病院事業会計</t>
  </si>
  <si>
    <t>国民健康保険事業勘定特別会計</t>
  </si>
  <si>
    <t>介護保険事業勘定特別会計</t>
  </si>
  <si>
    <t>下水道事業特別会計</t>
  </si>
  <si>
    <t>後期高齢者医療特別会計</t>
  </si>
  <si>
    <t>学校給食センター事業特別会計</t>
  </si>
  <si>
    <t>その他会計（赤字）</t>
  </si>
  <si>
    <t>その他会計（黒字）</t>
  </si>
  <si>
    <t>藤岡市土地開発公社</t>
    <rPh sb="0" eb="3">
      <t>フジオカシ</t>
    </rPh>
    <rPh sb="3" eb="5">
      <t>トチ</t>
    </rPh>
    <rPh sb="5" eb="7">
      <t>カイハツ</t>
    </rPh>
    <rPh sb="7" eb="9">
      <t>コウシャ</t>
    </rPh>
    <phoneticPr fontId="2"/>
  </si>
  <si>
    <t>藤岡市文化振興事業団</t>
    <rPh sb="0" eb="3">
      <t>フジオカシ</t>
    </rPh>
    <rPh sb="3" eb="5">
      <t>ブンカ</t>
    </rPh>
    <rPh sb="5" eb="7">
      <t>シンコウ</t>
    </rPh>
    <rPh sb="7" eb="10">
      <t>ジギョウダン</t>
    </rPh>
    <phoneticPr fontId="2"/>
  </si>
  <si>
    <t>藤岡クロスパーク</t>
    <rPh sb="0" eb="2">
      <t>フジオカ</t>
    </rPh>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</si>
  <si>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</si>
  <si>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</si>
  <si>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</si>
  <si>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</si>
  <si>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</si>
  <si>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</si>
  <si>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</si>
  <si>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神流湖整備協会</t>
    <rPh sb="0" eb="2">
      <t>カンナ</t>
    </rPh>
    <rPh sb="2" eb="3">
      <t>コ</t>
    </rPh>
    <rPh sb="3" eb="5">
      <t>セイビ</t>
    </rPh>
    <rPh sb="5" eb="7">
      <t>キョウカイ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</si>
  <si>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</si>
  <si>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</si>
  <si>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</si>
  <si>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</si>
  <si>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</si>
  <si>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</si>
  <si>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</si>
  <si>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</si>
  <si>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</si>
  <si>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</si>
  <si>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</si>
  <si>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</si>
  <si>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</si>
  <si>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小中学校耐震補強大規模改修事業や臨時財政対策債の元金償還が随時開始となっていることによる元利償還金の増加等により、実質公債費比率については増加傾向にある。今後においても元利償還金は伸び続けることが見込まれる上、公営企業債・組合債の元利償還金に対する繰出金等も同程度の水準を保っていくことが想定されることから、公債費比率の動向に注意する必要がある。
　将来負担比率については、分子となる地方債残高や退職手当負担見込額等においてここ数年ピークとなっており高い水準で推移しているが、分母となる標準財政規模が増加傾向となっているため相対的に比率は減少傾向となっている。今後については社会保障関係経費等が大きくなり、基金の取り崩しも必要となることが想定されるため、一般会計および公営企業会計、組合分も含め、より一層健全な財政運営を行うように努める。</t>
    <rPh sb="1" eb="5">
      <t>ショウチュウガッコウ</t>
    </rPh>
    <rPh sb="5" eb="7">
      <t>タイシン</t>
    </rPh>
    <rPh sb="7" eb="9">
      <t>ホキョウ</t>
    </rPh>
    <rPh sb="9" eb="12">
      <t>ダイキボ</t>
    </rPh>
    <rPh sb="12" eb="14">
      <t>カイシュウ</t>
    </rPh>
    <rPh sb="14" eb="16">
      <t>ジギョウ</t>
    </rPh>
    <rPh sb="17" eb="19">
      <t>リンジ</t>
    </rPh>
    <rPh sb="19" eb="21">
      <t>ザイセイ</t>
    </rPh>
    <rPh sb="21" eb="23">
      <t>タイサク</t>
    </rPh>
    <rPh sb="23" eb="24">
      <t>サイ</t>
    </rPh>
    <rPh sb="25" eb="27">
      <t>ガンキン</t>
    </rPh>
    <rPh sb="27" eb="29">
      <t>ショウカン</t>
    </rPh>
    <rPh sb="30" eb="32">
      <t>ズイジ</t>
    </rPh>
    <rPh sb="32" eb="34">
      <t>カイシ</t>
    </rPh>
    <rPh sb="45" eb="47">
      <t>ガンリ</t>
    </rPh>
    <rPh sb="47" eb="50">
      <t>ショウカンキン</t>
    </rPh>
    <rPh sb="51" eb="53">
      <t>ゾウカ</t>
    </rPh>
    <rPh sb="53" eb="54">
      <t>トウ</t>
    </rPh>
    <rPh sb="58" eb="60">
      <t>ジッシツ</t>
    </rPh>
    <rPh sb="60" eb="63">
      <t>コウサイヒ</t>
    </rPh>
    <rPh sb="63" eb="65">
      <t>ヒリツ</t>
    </rPh>
    <rPh sb="70" eb="72">
      <t>ゾウカ</t>
    </rPh>
    <rPh sb="72" eb="74">
      <t>ケイコウ</t>
    </rPh>
    <rPh sb="78" eb="80">
      <t>コンゴ</t>
    </rPh>
    <rPh sb="85" eb="87">
      <t>ガンリ</t>
    </rPh>
    <rPh sb="87" eb="90">
      <t>ショウカンキン</t>
    </rPh>
    <rPh sb="91" eb="92">
      <t>ノ</t>
    </rPh>
    <rPh sb="93" eb="94">
      <t>ツヅ</t>
    </rPh>
    <rPh sb="99" eb="101">
      <t>ミコ</t>
    </rPh>
    <rPh sb="104" eb="105">
      <t>ウエ</t>
    </rPh>
    <rPh sb="106" eb="108">
      <t>コウエイ</t>
    </rPh>
    <rPh sb="108" eb="110">
      <t>キギョウ</t>
    </rPh>
    <rPh sb="110" eb="111">
      <t>サイ</t>
    </rPh>
    <rPh sb="112" eb="114">
      <t>クミアイ</t>
    </rPh>
    <rPh sb="114" eb="115">
      <t>サイ</t>
    </rPh>
    <rPh sb="116" eb="118">
      <t>ガンリ</t>
    </rPh>
    <rPh sb="118" eb="121">
      <t>ショウカンキン</t>
    </rPh>
    <rPh sb="122" eb="123">
      <t>タイ</t>
    </rPh>
    <rPh sb="125" eb="127">
      <t>クリダ</t>
    </rPh>
    <rPh sb="127" eb="128">
      <t>キン</t>
    </rPh>
    <rPh sb="128" eb="129">
      <t>トウ</t>
    </rPh>
    <rPh sb="130" eb="133">
      <t>ドウテイド</t>
    </rPh>
    <rPh sb="134" eb="136">
      <t>スイジュン</t>
    </rPh>
    <rPh sb="137" eb="138">
      <t>タモ</t>
    </rPh>
    <rPh sb="145" eb="147">
      <t>ソウテイ</t>
    </rPh>
    <rPh sb="155" eb="158">
      <t>コウサイヒ</t>
    </rPh>
    <rPh sb="158" eb="160">
      <t>ヒリツ</t>
    </rPh>
    <rPh sb="161" eb="163">
      <t>ドウコウ</t>
    </rPh>
    <rPh sb="164" eb="166">
      <t>チュウイ</t>
    </rPh>
    <rPh sb="168" eb="170">
      <t>ヒツヨウ</t>
    </rPh>
    <rPh sb="176" eb="178">
      <t>ショウライ</t>
    </rPh>
    <rPh sb="178" eb="180">
      <t>フタン</t>
    </rPh>
    <rPh sb="180" eb="182">
      <t>ヒリツ</t>
    </rPh>
    <rPh sb="188" eb="190">
      <t>ブンシ</t>
    </rPh>
    <rPh sb="193" eb="196">
      <t>チホウサイ</t>
    </rPh>
    <rPh sb="196" eb="198">
      <t>ザンダカ</t>
    </rPh>
    <rPh sb="199" eb="201">
      <t>タイショク</t>
    </rPh>
    <rPh sb="201" eb="203">
      <t>テアテ</t>
    </rPh>
    <rPh sb="203" eb="205">
      <t>フタン</t>
    </rPh>
    <rPh sb="205" eb="207">
      <t>ミコ</t>
    </rPh>
    <rPh sb="207" eb="208">
      <t>ガク</t>
    </rPh>
    <rPh sb="208" eb="209">
      <t>トウ</t>
    </rPh>
    <rPh sb="215" eb="217">
      <t>スウネン</t>
    </rPh>
    <rPh sb="226" eb="227">
      <t>タカ</t>
    </rPh>
    <rPh sb="228" eb="230">
      <t>スイジュン</t>
    </rPh>
    <rPh sb="231" eb="233">
      <t>スイイ</t>
    </rPh>
    <rPh sb="239" eb="241">
      <t>ブンボ</t>
    </rPh>
    <rPh sb="244" eb="246">
      <t>ヒョウジュン</t>
    </rPh>
    <rPh sb="246" eb="248">
      <t>ザイセイ</t>
    </rPh>
    <rPh sb="248" eb="250">
      <t>キボ</t>
    </rPh>
    <rPh sb="251" eb="253">
      <t>ゾウカ</t>
    </rPh>
    <rPh sb="253" eb="255">
      <t>ケイコウ</t>
    </rPh>
    <rPh sb="263" eb="266">
      <t>ソウタイテキ</t>
    </rPh>
    <rPh sb="267" eb="269">
      <t>ヒリツ</t>
    </rPh>
    <rPh sb="270" eb="272">
      <t>ゲンショウ</t>
    </rPh>
    <rPh sb="272" eb="274">
      <t>ケイコウ</t>
    </rPh>
    <rPh sb="281" eb="283">
      <t>コンゴ</t>
    </rPh>
    <rPh sb="288" eb="290">
      <t>シャカイ</t>
    </rPh>
    <rPh sb="290" eb="292">
      <t>ホショウ</t>
    </rPh>
    <rPh sb="292" eb="294">
      <t>カンケイ</t>
    </rPh>
    <rPh sb="294" eb="296">
      <t>ケイヒ</t>
    </rPh>
    <rPh sb="296" eb="297">
      <t>トウ</t>
    </rPh>
    <rPh sb="298" eb="299">
      <t>オオ</t>
    </rPh>
    <rPh sb="304" eb="306">
      <t>キキン</t>
    </rPh>
    <rPh sb="307" eb="308">
      <t>ト</t>
    </rPh>
    <rPh sb="309" eb="310">
      <t>クズ</t>
    </rPh>
    <rPh sb="312" eb="314">
      <t>ヒツヨウ</t>
    </rPh>
    <rPh sb="320" eb="322">
      <t>ソウテイ</t>
    </rPh>
    <rPh sb="328" eb="330">
      <t>イッパン</t>
    </rPh>
    <rPh sb="330" eb="332">
      <t>カイケイ</t>
    </rPh>
    <rPh sb="335" eb="337">
      <t>コウエイ</t>
    </rPh>
    <rPh sb="337" eb="339">
      <t>キギョウ</t>
    </rPh>
    <rPh sb="339" eb="341">
      <t>カイケイ</t>
    </rPh>
    <rPh sb="342" eb="344">
      <t>クミアイ</t>
    </rPh>
    <rPh sb="344" eb="345">
      <t>ブン</t>
    </rPh>
    <rPh sb="346" eb="347">
      <t>フク</t>
    </rPh>
    <rPh sb="351" eb="353">
      <t>イッソウ</t>
    </rPh>
    <rPh sb="353" eb="355">
      <t>ケンゼン</t>
    </rPh>
    <rPh sb="356" eb="358">
      <t>ザイセイ</t>
    </rPh>
    <rPh sb="358" eb="360">
      <t>ウンエイ</t>
    </rPh>
    <rPh sb="361" eb="362">
      <t>オコナ</t>
    </rPh>
    <rPh sb="366" eb="36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</si>
</sst>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extLst xmlns:c16r2="http://schemas.microsoft.com/office/drawing/2015/06/chart">
            <c:ext xmlns:c16="http://schemas.microsoft.com/office/drawing/2014/chart" uri="{C3380CC4-5D6E-409C-BE32-E72D297353CC}">
              <c16:uniqueId val="{00000000-3C9D-47F6-8B07-DB73157DB3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56932</c:v>
                </c:pt>
                <c:pt idx="1">
                  <c:v>58356</c:v>
                </c:pt>
                <c:pt idx="2">
                  <c:v>55258</c:v>
                </c:pt>
                <c:pt idx="3">
                  <c:v>58319</c:v>
                </c:pt>
                <c:pt idx="4">
                  <c:v>74156</c:v>
                </c:pt>
              </c:numCache>
            </c:numRef>
          </c:val>
          <c:smooth val="0"/>
          <c:extLst xmlns:c16r2="http://schemas.microsoft.com/office/drawing/2015/06/chart">
            <c:ext xmlns:c16="http://schemas.microsoft.com/office/drawing/2014/chart" uri="{C3380CC4-5D6E-409C-BE32-E72D297353CC}">
              <c16:uniqueId val="{00000001-3C9D-47F6-8B07-DB73157DB31E}"/>
            </c:ext>
          </c:extLst>
        </c:ser>
        <c:dLbls>
          <c:showLegendKey val="0"/>
          <c:showVal val="0"/>
          <c:showCatName val="0"/>
          <c:showSerName val="0"/>
          <c:showPercent val="0"/>
          <c:showBubbleSize val="0"/>
        </c:dLbls>
        <c:marker val="1"/>
        <c:smooth val="0"/>
        <c:axId val="116413952"/>
        <c:axId val="116415872"/>
      </c:lineChart>
      <c:catAx>
        <c:axId val="116413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15872"/>
        <c:crosses val="autoZero"/>
        <c:auto val="1"/>
        <c:lblAlgn val="ctr"/>
        <c:lblOffset val="100"/>
        <c:tickLblSkip val="1"/>
        <c:tickMarkSkip val="1"/>
        <c:noMultiLvlLbl val="0"/>
      </c:catAx>
      <c:valAx>
        <c:axId val="1164158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13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3.79</c:v>
                </c:pt>
                <c:pt idx="1">
                  <c:v>4.2699999999999996</c:v>
                </c:pt>
                <c:pt idx="2">
                  <c:v>5.0999999999999996</c:v>
                </c:pt>
                <c:pt idx="3">
                  <c:v>4.78</c:v>
                </c:pt>
                <c:pt idx="4">
                  <c:v>4.78</c:v>
                </c:pt>
              </c:numCache>
            </c:numRef>
          </c:val>
          <c:extLst xmlns:c16r2="http://schemas.microsoft.com/office/drawing/2015/06/chart">
            <c:ext xmlns:c16="http://schemas.microsoft.com/office/drawing/2014/chart" uri="{C3380CC4-5D6E-409C-BE32-E72D297353CC}">
              <c16:uniqueId val="{00000000-3B4D-4701-8773-0CF74CEEFA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23.01</c:v>
                </c:pt>
                <c:pt idx="1">
                  <c:v>20.88</c:v>
                </c:pt>
                <c:pt idx="2">
                  <c:v>20.41</c:v>
                </c:pt>
                <c:pt idx="3">
                  <c:v>19.72</c:v>
                </c:pt>
                <c:pt idx="4">
                  <c:v>20.18</c:v>
                </c:pt>
              </c:numCache>
            </c:numRef>
          </c:val>
          <c:extLst xmlns:c16r2="http://schemas.microsoft.com/office/drawing/2015/06/chart">
            <c:ext xmlns:c16="http://schemas.microsoft.com/office/drawing/2014/chart" uri="{C3380CC4-5D6E-409C-BE32-E72D297353CC}">
              <c16:uniqueId val="{00000001-3B4D-4701-8773-0CF74CEEFA22}"/>
            </c:ext>
          </c:extLst>
        </c:ser>
        <c:dLbls>
          <c:showLegendKey val="0"/>
          <c:showVal val="0"/>
          <c:showCatName val="0"/>
          <c:showSerName val="0"/>
          <c:showPercent val="0"/>
          <c:showBubbleSize val="0"/>
        </c:dLbls>
        <c:gapWidth val="250"/>
        <c:overlap val="100"/>
        <c:axId val="93961600"/>
        <c:axId val="93967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5.15</c:v>
                </c:pt>
                <c:pt idx="1">
                  <c:v>-2.77</c:v>
                </c:pt>
                <c:pt idx="2">
                  <c:v>-1.1000000000000001</c:v>
                </c:pt>
                <c:pt idx="3">
                  <c:v>-3.56</c:v>
                </c:pt>
                <c:pt idx="4">
                  <c:v>-1.88</c:v>
                </c:pt>
              </c:numCache>
            </c:numRef>
          </c:val>
          <c:smooth val="0"/>
          <c:extLst xmlns:c16r2="http://schemas.microsoft.com/office/drawing/2015/06/chart">
            <c:ext xmlns:c16="http://schemas.microsoft.com/office/drawing/2014/chart" uri="{C3380CC4-5D6E-409C-BE32-E72D297353CC}">
              <c16:uniqueId val="{00000002-3B4D-4701-8773-0CF74CEEFA22}"/>
            </c:ext>
          </c:extLst>
        </c:ser>
        <c:dLbls>
          <c:showLegendKey val="0"/>
          <c:showVal val="0"/>
          <c:showCatName val="0"/>
          <c:showSerName val="0"/>
          <c:showPercent val="0"/>
          <c:showBubbleSize val="0"/>
        </c:dLbls>
        <c:marker val="1"/>
        <c:smooth val="0"/>
        <c:axId val="93961600"/>
        <c:axId val="93967872"/>
      </c:lineChart>
      <c:catAx>
        <c:axId val="9396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967872"/>
        <c:crosses val="autoZero"/>
        <c:auto val="1"/>
        <c:lblAlgn val="ctr"/>
        <c:lblOffset val="100"/>
        <c:tickLblSkip val="1"/>
        <c:tickMarkSkip val="1"/>
        <c:noMultiLvlLbl val="0"/>
      </c:catAx>
      <c:valAx>
        <c:axId val="9396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6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0.1</c:v>
                </c:pt>
                <c:pt idx="4">
                  <c:v>#N/A</c:v>
                </c:pt>
                <c:pt idx="5">
                  <c:v>0.1</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0-645D-4812-A622-537CE55F26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45D-4812-A622-537CE55F266A}"/>
            </c:ext>
          </c:extLst>
        </c:ser>
        <c:ser>
          <c:idx val="2"/>
          <c:order val="2"/>
          <c:tx>
            <c:strRef>
              <c:f>データシート!$A$29</c:f>
              <c:strCache>
                <c:ptCount val="1"/>
                <c:pt idx="0">
                  <c:v>学校給食センター事業特別会計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0.06</c:v>
                </c:pt>
                <c:pt idx="4">
                  <c:v>#N/A</c:v>
                </c:pt>
                <c:pt idx="5">
                  <c:v>0.04</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2-645D-4812-A622-537CE55F266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0.09</c:v>
                </c:pt>
                <c:pt idx="4">
                  <c:v>#N/A</c:v>
                </c:pt>
                <c:pt idx="5">
                  <c:v>7.0000000000000007E-2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3-645D-4812-A622-537CE55F266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0.36</c:v>
                </c:pt>
                <c:pt idx="2">
                  <c:v>#N/A</c:v>
                </c:pt>
                <c:pt idx="3">
                  <c:v>0.27</c:v>
                </c:pt>
                <c:pt idx="4">
                  <c:v>#N/A</c:v>
                </c:pt>
                <c:pt idx="5">
                  <c:v>0.38</c:v>
                </c:pt>
                <c:pt idx="6">
                  <c:v>#N/A</c:v>
                </c:pt>
                <c:pt idx="7">
                  <c:v>0</c:v>
                </c:pt>
                <c:pt idx="8">
                  <c:v>#N/A</c:v>
                </c:pt>
                <c:pt idx="9">
                  <c:v>0.09</c:v>
                </c:pt>
              </c:numCache>
            </c:numRef>
          </c:val>
          <c:extLst xmlns:c16r2="http://schemas.microsoft.com/office/drawing/2015/06/chart">
            <c:ext xmlns:c16="http://schemas.microsoft.com/office/drawing/2014/chart" uri="{C3380CC4-5D6E-409C-BE32-E72D297353CC}">
              <c16:uniqueId val="{00000004-645D-4812-A622-537CE55F266A}"/>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0.62</c:v>
                </c:pt>
                <c:pt idx="4">
                  <c:v>#N/A</c:v>
                </c:pt>
                <c:pt idx="5">
                  <c:v>0.5</c:v>
                </c:pt>
                <c:pt idx="6">
                  <c:v>#N/A</c:v>
                </c:pt>
                <c:pt idx="7">
                  <c:v>0.92</c:v>
                </c:pt>
                <c:pt idx="8">
                  <c:v>#N/A</c:v>
                </c:pt>
                <c:pt idx="9">
                  <c:v>0.77</c:v>
                </c:pt>
              </c:numCache>
            </c:numRef>
          </c:val>
          <c:extLst xmlns:c16r2="http://schemas.microsoft.com/office/drawing/2015/06/chart">
            <c:ext xmlns:c16="http://schemas.microsoft.com/office/drawing/2014/chart" uri="{C3380CC4-5D6E-409C-BE32-E72D297353CC}">
              <c16:uniqueId val="{00000005-645D-4812-A622-537CE55F266A}"/>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2.2799999999999998</c:v>
                </c:pt>
                <c:pt idx="2">
                  <c:v>#N/A</c:v>
                </c:pt>
                <c:pt idx="3">
                  <c:v>1.24</c:v>
                </c:pt>
                <c:pt idx="4">
                  <c:v>#N/A</c:v>
                </c:pt>
                <c:pt idx="5">
                  <c:v>2.4900000000000002</c:v>
                </c:pt>
                <c:pt idx="6">
                  <c:v>#N/A</c:v>
                </c:pt>
                <c:pt idx="7">
                  <c:v>1.44</c:v>
                </c:pt>
                <c:pt idx="8">
                  <c:v>#N/A</c:v>
                </c:pt>
                <c:pt idx="9">
                  <c:v>1.94</c:v>
                </c:pt>
              </c:numCache>
            </c:numRef>
          </c:val>
          <c:extLst xmlns:c16r2="http://schemas.microsoft.com/office/drawing/2015/06/chart">
            <c:ext xmlns:c16="http://schemas.microsoft.com/office/drawing/2014/chart" uri="{C3380CC4-5D6E-409C-BE32-E72D297353CC}">
              <c16:uniqueId val="{00000006-645D-4812-A622-537CE55F266A}"/>
            </c:ext>
          </c:extLst>
        </c:ser>
        <c:ser>
          <c:idx val="7"/>
          <c:order val="7"/>
          <c:tx>
            <c:strRef>
              <c:f>データシート!$A$34</c:f>
              <c:strCache>
                <c:ptCount val="1"/>
                <c:pt idx="0">
                  <c:v>国民健康保険鬼石病院事業会計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5.8</c:v>
                </c:pt>
                <c:pt idx="2">
                  <c:v>#N/A</c:v>
                </c:pt>
                <c:pt idx="3">
                  <c:v>5.37</c:v>
                </c:pt>
                <c:pt idx="4">
                  <c:v>#N/A</c:v>
                </c:pt>
                <c:pt idx="5">
                  <c:v>4.84</c:v>
                </c:pt>
                <c:pt idx="6">
                  <c:v>#N/A</c:v>
                </c:pt>
                <c:pt idx="7">
                  <c:v>4.0599999999999996</c:v>
                </c:pt>
                <c:pt idx="8">
                  <c:v>#N/A</c:v>
                </c:pt>
                <c:pt idx="9">
                  <c:v>3.53</c:v>
                </c:pt>
              </c:numCache>
            </c:numRef>
          </c:val>
          <c:extLst xmlns:c16r2="http://schemas.microsoft.com/office/drawing/2015/06/chart">
            <c:ext xmlns:c16="http://schemas.microsoft.com/office/drawing/2014/chart" uri="{C3380CC4-5D6E-409C-BE32-E72D297353CC}">
              <c16:uniqueId val="{00000007-645D-4812-A622-537CE55F26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3.75</c:v>
                </c:pt>
                <c:pt idx="2">
                  <c:v>#N/A</c:v>
                </c:pt>
                <c:pt idx="3">
                  <c:v>4.2</c:v>
                </c:pt>
                <c:pt idx="4">
                  <c:v>#N/A</c:v>
                </c:pt>
                <c:pt idx="5">
                  <c:v>5.04</c:v>
                </c:pt>
                <c:pt idx="6">
                  <c:v>#N/A</c:v>
                </c:pt>
                <c:pt idx="7">
                  <c:v>4.71</c:v>
                </c:pt>
                <c:pt idx="8">
                  <c:v>#N/A</c:v>
                </c:pt>
                <c:pt idx="9">
                  <c:v>4.68</c:v>
                </c:pt>
              </c:numCache>
            </c:numRef>
          </c:val>
          <c:extLst xmlns:c16r2="http://schemas.microsoft.com/office/drawing/2015/06/chart">
            <c:ext xmlns:c16="http://schemas.microsoft.com/office/drawing/2014/chart" uri="{C3380CC4-5D6E-409C-BE32-E72D297353CC}">
              <c16:uniqueId val="{00000008-645D-4812-A622-537CE55F26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6.78</c:v>
                </c:pt>
                <c:pt idx="2">
                  <c:v>#N/A</c:v>
                </c:pt>
                <c:pt idx="3">
                  <c:v>7.89</c:v>
                </c:pt>
                <c:pt idx="4">
                  <c:v>#N/A</c:v>
                </c:pt>
                <c:pt idx="5">
                  <c:v>9.1199999999999992</c:v>
                </c:pt>
                <c:pt idx="6">
                  <c:v>#N/A</c:v>
                </c:pt>
                <c:pt idx="7">
                  <c:v>9.41</c:v>
                </c:pt>
                <c:pt idx="8">
                  <c:v>#N/A</c:v>
                </c:pt>
                <c:pt idx="9">
                  <c:v>10.19</c:v>
                </c:pt>
              </c:numCache>
            </c:numRef>
          </c:val>
          <c:extLst xmlns:c16r2="http://schemas.microsoft.com/office/drawing/2015/06/chart">
            <c:ext xmlns:c16="http://schemas.microsoft.com/office/drawing/2014/chart" uri="{C3380CC4-5D6E-409C-BE32-E72D297353CC}">
              <c16:uniqueId val="{00000009-645D-4812-A622-537CE55F266A}"/>
            </c:ext>
          </c:extLst>
        </c:ser>
        <c:dLbls>
          <c:showLegendKey val="0"/>
          <c:showVal val="0"/>
          <c:showCatName val="0"/>
          <c:showSerName val="0"/>
          <c:showPercent val="0"/>
          <c:showBubbleSize val="0"/>
        </c:dLbls>
        <c:gapWidth val="150"/>
        <c:overlap val="100"/>
        <c:axId val="94737536"/>
        <c:axId val="94739072"/>
      </c:barChart>
      <c:catAx>
        <c:axId val="9473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739072"/>
        <c:crosses val="autoZero"/>
        <c:auto val="1"/>
        <c:lblAlgn val="ctr"/>
        <c:lblOffset val="100"/>
        <c:tickLblSkip val="1"/>
        <c:tickMarkSkip val="1"/>
        <c:noMultiLvlLbl val="0"/>
      </c:catAx>
      <c:valAx>
        <c:axId val="9473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3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2461</c:v>
                </c:pt>
                <c:pt idx="5">
                  <c:v>2594</c:v>
                </c:pt>
                <c:pt idx="8">
                  <c:v>2681</c:v>
                </c:pt>
                <c:pt idx="11">
                  <c:v>2863</c:v>
                </c:pt>
                <c:pt idx="14">
                  <c:v>2818</c:v>
                </c:pt>
              </c:numCache>
            </c:numRef>
          </c:val>
          <c:extLst xmlns:c16r2="http://schemas.microsoft.com/office/drawing/2015/06/chart">
            <c:ext xmlns:c16="http://schemas.microsoft.com/office/drawing/2014/chart" uri="{C3380CC4-5D6E-409C-BE32-E72D297353CC}">
              <c16:uniqueId val="{00000000-F520-43EC-AAD1-58D422883B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520-43EC-AAD1-58D422883B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8</c:v>
                </c:pt>
                <c:pt idx="6">
                  <c:v>8</c:v>
                </c:pt>
                <c:pt idx="9">
                  <c:v>20</c:v>
                </c:pt>
                <c:pt idx="12">
                  <c:v>20</c:v>
                </c:pt>
              </c:numCache>
            </c:numRef>
          </c:val>
          <c:extLst xmlns:c16r2="http://schemas.microsoft.com/office/drawing/2015/06/chart">
            <c:ext xmlns:c16="http://schemas.microsoft.com/office/drawing/2014/chart" uri="{C3380CC4-5D6E-409C-BE32-E72D297353CC}">
              <c16:uniqueId val="{00000002-F520-43EC-AAD1-58D422883B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756</c:v>
                </c:pt>
                <c:pt idx="3">
                  <c:v>722</c:v>
                </c:pt>
                <c:pt idx="6">
                  <c:v>557</c:v>
                </c:pt>
                <c:pt idx="9">
                  <c:v>544</c:v>
                </c:pt>
                <c:pt idx="12">
                  <c:v>497</c:v>
                </c:pt>
              </c:numCache>
            </c:numRef>
          </c:val>
          <c:extLst xmlns:c16r2="http://schemas.microsoft.com/office/drawing/2015/06/chart">
            <c:ext xmlns:c16="http://schemas.microsoft.com/office/drawing/2014/chart" uri="{C3380CC4-5D6E-409C-BE32-E72D297353CC}">
              <c16:uniqueId val="{00000003-F520-43EC-AAD1-58D422883B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529</c:v>
                </c:pt>
                <c:pt idx="3">
                  <c:v>488</c:v>
                </c:pt>
                <c:pt idx="6">
                  <c:v>542</c:v>
                </c:pt>
                <c:pt idx="9">
                  <c:v>479</c:v>
                </c:pt>
                <c:pt idx="12">
                  <c:v>524</c:v>
                </c:pt>
              </c:numCache>
            </c:numRef>
          </c:val>
          <c:extLst xmlns:c16r2="http://schemas.microsoft.com/office/drawing/2015/06/chart">
            <c:ext xmlns:c16="http://schemas.microsoft.com/office/drawing/2014/chart" uri="{C3380CC4-5D6E-409C-BE32-E72D297353CC}">
              <c16:uniqueId val="{00000004-F520-43EC-AAD1-58D422883B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520-43EC-AAD1-58D422883B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520-43EC-AAD1-58D422883B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2501</c:v>
                </c:pt>
                <c:pt idx="3">
                  <c:v>2888</c:v>
                </c:pt>
                <c:pt idx="6">
                  <c:v>2951</c:v>
                </c:pt>
                <c:pt idx="9">
                  <c:v>3141</c:v>
                </c:pt>
                <c:pt idx="12">
                  <c:v>3341</c:v>
                </c:pt>
              </c:numCache>
            </c:numRef>
          </c:val>
          <c:extLst xmlns:c16r2="http://schemas.microsoft.com/office/drawing/2015/06/chart">
            <c:ext xmlns:c16="http://schemas.microsoft.com/office/drawing/2014/chart" uri="{C3380CC4-5D6E-409C-BE32-E72D297353CC}">
              <c16:uniqueId val="{00000007-F520-43EC-AAD1-58D422883B7C}"/>
            </c:ext>
          </c:extLst>
        </c:ser>
        <c:dLbls>
          <c:showLegendKey val="0"/>
          <c:showVal val="0"/>
          <c:showCatName val="0"/>
          <c:showSerName val="0"/>
          <c:showPercent val="0"/>
          <c:showBubbleSize val="0"/>
        </c:dLbls>
        <c:gapWidth val="100"/>
        <c:overlap val="100"/>
        <c:axId val="37925632"/>
        <c:axId val="37927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1333</c:v>
                </c:pt>
                <c:pt idx="2">
                  <c:v>#N/A</c:v>
                </c:pt>
                <c:pt idx="3">
                  <c:v>#N/A</c:v>
                </c:pt>
                <c:pt idx="4">
                  <c:v>1512</c:v>
                </c:pt>
                <c:pt idx="5">
                  <c:v>#N/A</c:v>
                </c:pt>
                <c:pt idx="6">
                  <c:v>#N/A</c:v>
                </c:pt>
                <c:pt idx="7">
                  <c:v>1377</c:v>
                </c:pt>
                <c:pt idx="8">
                  <c:v>#N/A</c:v>
                </c:pt>
                <c:pt idx="9">
                  <c:v>#N/A</c:v>
                </c:pt>
                <c:pt idx="10">
                  <c:v>1321</c:v>
                </c:pt>
                <c:pt idx="11">
                  <c:v>#N/A</c:v>
                </c:pt>
                <c:pt idx="12">
                  <c:v>#N/A</c:v>
                </c:pt>
                <c:pt idx="13">
                  <c:v>1564</c:v>
                </c:pt>
                <c:pt idx="14">
                  <c:v>#N/A</c:v>
                </c:pt>
              </c:numCache>
            </c:numRef>
          </c:val>
          <c:smooth val="0"/>
          <c:extLst xmlns:c16r2="http://schemas.microsoft.com/office/drawing/2015/06/chart">
            <c:ext xmlns:c16="http://schemas.microsoft.com/office/drawing/2014/chart" uri="{C3380CC4-5D6E-409C-BE32-E72D297353CC}">
              <c16:uniqueId val="{00000008-F520-43EC-AAD1-58D422883B7C}"/>
            </c:ext>
          </c:extLst>
        </c:ser>
        <c:dLbls>
          <c:showLegendKey val="0"/>
          <c:showVal val="0"/>
          <c:showCatName val="0"/>
          <c:showSerName val="0"/>
          <c:showPercent val="0"/>
          <c:showBubbleSize val="0"/>
        </c:dLbls>
        <c:marker val="1"/>
        <c:smooth val="0"/>
        <c:axId val="37925632"/>
        <c:axId val="37927552"/>
      </c:lineChart>
      <c:catAx>
        <c:axId val="3792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27552"/>
        <c:crosses val="autoZero"/>
        <c:auto val="1"/>
        <c:lblAlgn val="ctr"/>
        <c:lblOffset val="100"/>
        <c:tickLblSkip val="1"/>
        <c:tickMarkSkip val="1"/>
        <c:noMultiLvlLbl val="0"/>
      </c:catAx>
      <c:valAx>
        <c:axId val="3792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2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24289</c:v>
                </c:pt>
                <c:pt idx="5">
                  <c:v>24708</c:v>
                </c:pt>
                <c:pt idx="8">
                  <c:v>25114</c:v>
                </c:pt>
                <c:pt idx="11">
                  <c:v>25139</c:v>
                </c:pt>
                <c:pt idx="14">
                  <c:v>25497</c:v>
                </c:pt>
              </c:numCache>
            </c:numRef>
          </c:val>
          <c:extLst xmlns:c16r2="http://schemas.microsoft.com/office/drawing/2015/06/chart">
            <c:ext xmlns:c16="http://schemas.microsoft.com/office/drawing/2014/chart" uri="{C3380CC4-5D6E-409C-BE32-E72D297353CC}">
              <c16:uniqueId val="{00000000-0860-4789-8744-20A811B04F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2954</c:v>
                </c:pt>
                <c:pt idx="5">
                  <c:v>2730</c:v>
                </c:pt>
                <c:pt idx="8">
                  <c:v>2774</c:v>
                </c:pt>
                <c:pt idx="11">
                  <c:v>2776</c:v>
                </c:pt>
                <c:pt idx="14">
                  <c:v>2738</c:v>
                </c:pt>
              </c:numCache>
            </c:numRef>
          </c:val>
          <c:extLst xmlns:c16r2="http://schemas.microsoft.com/office/drawing/2015/06/chart">
            <c:ext xmlns:c16="http://schemas.microsoft.com/office/drawing/2014/chart" uri="{C3380CC4-5D6E-409C-BE32-E72D297353CC}">
              <c16:uniqueId val="{00000001-0860-4789-8744-20A811B04F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7293</c:v>
                </c:pt>
                <c:pt idx="5">
                  <c:v>6668</c:v>
                </c:pt>
                <c:pt idx="8">
                  <c:v>6822</c:v>
                </c:pt>
                <c:pt idx="11">
                  <c:v>6482</c:v>
                </c:pt>
                <c:pt idx="14">
                  <c:v>6353</c:v>
                </c:pt>
              </c:numCache>
            </c:numRef>
          </c:val>
          <c:extLst xmlns:c16r2="http://schemas.microsoft.com/office/drawing/2015/06/chart">
            <c:ext xmlns:c16="http://schemas.microsoft.com/office/drawing/2014/chart" uri="{C3380CC4-5D6E-409C-BE32-E72D297353CC}">
              <c16:uniqueId val="{00000002-0860-4789-8744-20A811B04F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60-4789-8744-20A811B04F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860-4789-8744-20A811B04F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c:v>
                </c:pt>
                <c:pt idx="3">
                  <c:v>34</c:v>
                </c:pt>
                <c:pt idx="6">
                  <c:v>17</c:v>
                </c:pt>
                <c:pt idx="9">
                  <c:v>0</c:v>
                </c:pt>
                <c:pt idx="12">
                  <c:v>0</c:v>
                </c:pt>
              </c:numCache>
            </c:numRef>
          </c:val>
          <c:extLst xmlns:c16r2="http://schemas.microsoft.com/office/drawing/2015/06/chart">
            <c:ext xmlns:c16="http://schemas.microsoft.com/office/drawing/2014/chart" uri="{C3380CC4-5D6E-409C-BE32-E72D297353CC}">
              <c16:uniqueId val="{00000005-0860-4789-8744-20A811B04F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4883</c:v>
                </c:pt>
                <c:pt idx="3">
                  <c:v>4519</c:v>
                </c:pt>
                <c:pt idx="6">
                  <c:v>4239</c:v>
                </c:pt>
                <c:pt idx="9">
                  <c:v>3797</c:v>
                </c:pt>
                <c:pt idx="12">
                  <c:v>3431</c:v>
                </c:pt>
              </c:numCache>
            </c:numRef>
          </c:val>
          <c:extLst xmlns:c16r2="http://schemas.microsoft.com/office/drawing/2015/06/chart">
            <c:ext xmlns:c16="http://schemas.microsoft.com/office/drawing/2014/chart" uri="{C3380CC4-5D6E-409C-BE32-E72D297353CC}">
              <c16:uniqueId val="{00000006-0860-4789-8744-20A811B04F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5551</c:v>
                </c:pt>
                <c:pt idx="3">
                  <c:v>5041</c:v>
                </c:pt>
                <c:pt idx="6">
                  <c:v>4756</c:v>
                </c:pt>
                <c:pt idx="9">
                  <c:v>4595</c:v>
                </c:pt>
                <c:pt idx="12">
                  <c:v>5008</c:v>
                </c:pt>
              </c:numCache>
            </c:numRef>
          </c:val>
          <c:extLst xmlns:c16r2="http://schemas.microsoft.com/office/drawing/2015/06/chart">
            <c:ext xmlns:c16="http://schemas.microsoft.com/office/drawing/2014/chart" uri="{C3380CC4-5D6E-409C-BE32-E72D297353CC}">
              <c16:uniqueId val="{00000007-0860-4789-8744-20A811B04F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6206</c:v>
                </c:pt>
                <c:pt idx="3">
                  <c:v>6034</c:v>
                </c:pt>
                <c:pt idx="6">
                  <c:v>6010</c:v>
                </c:pt>
                <c:pt idx="9">
                  <c:v>5751</c:v>
                </c:pt>
                <c:pt idx="12">
                  <c:v>5712</c:v>
                </c:pt>
              </c:numCache>
            </c:numRef>
          </c:val>
          <c:extLst xmlns:c16r2="http://schemas.microsoft.com/office/drawing/2015/06/chart">
            <c:ext xmlns:c16="http://schemas.microsoft.com/office/drawing/2014/chart" uri="{C3380CC4-5D6E-409C-BE32-E72D297353CC}">
              <c16:uniqueId val="{00000008-0860-4789-8744-20A811B04F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c:v>
                </c:pt>
                <c:pt idx="3">
                  <c:v>8</c:v>
                </c:pt>
                <c:pt idx="6">
                  <c:v>80</c:v>
                </c:pt>
                <c:pt idx="9">
                  <c:v>60</c:v>
                </c:pt>
                <c:pt idx="12">
                  <c:v>163</c:v>
                </c:pt>
              </c:numCache>
            </c:numRef>
          </c:val>
          <c:extLst xmlns:c16r2="http://schemas.microsoft.com/office/drawing/2015/06/chart">
            <c:ext xmlns:c16="http://schemas.microsoft.com/office/drawing/2014/chart" uri="{C3380CC4-5D6E-409C-BE32-E72D297353CC}">
              <c16:uniqueId val="{00000009-0860-4789-8744-20A811B04F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22562</c:v>
                </c:pt>
                <c:pt idx="3">
                  <c:v>22848</c:v>
                </c:pt>
                <c:pt idx="6">
                  <c:v>22919</c:v>
                </c:pt>
                <c:pt idx="9">
                  <c:v>22963</c:v>
                </c:pt>
                <c:pt idx="12">
                  <c:v>22807</c:v>
                </c:pt>
              </c:numCache>
            </c:numRef>
          </c:val>
          <c:extLst xmlns:c16r2="http://schemas.microsoft.com/office/drawing/2015/06/chart">
            <c:ext xmlns:c16="http://schemas.microsoft.com/office/drawing/2014/chart" uri="{C3380CC4-5D6E-409C-BE32-E72D297353CC}">
              <c16:uniqueId val="{0000000A-0860-4789-8744-20A811B04FD5}"/>
            </c:ext>
          </c:extLst>
        </c:ser>
        <c:dLbls>
          <c:showLegendKey val="0"/>
          <c:showVal val="0"/>
          <c:showCatName val="0"/>
          <c:showSerName val="0"/>
          <c:showPercent val="0"/>
          <c:showBubbleSize val="0"/>
        </c:dLbls>
        <c:gapWidth val="100"/>
        <c:overlap val="100"/>
        <c:axId val="95450240"/>
        <c:axId val="95452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4690</c:v>
                </c:pt>
                <c:pt idx="2">
                  <c:v>#N/A</c:v>
                </c:pt>
                <c:pt idx="3">
                  <c:v>#N/A</c:v>
                </c:pt>
                <c:pt idx="4">
                  <c:v>4378</c:v>
                </c:pt>
                <c:pt idx="5">
                  <c:v>#N/A</c:v>
                </c:pt>
                <c:pt idx="6">
                  <c:v>#N/A</c:v>
                </c:pt>
                <c:pt idx="7">
                  <c:v>3309</c:v>
                </c:pt>
                <c:pt idx="8">
                  <c:v>#N/A</c:v>
                </c:pt>
                <c:pt idx="9">
                  <c:v>#N/A</c:v>
                </c:pt>
                <c:pt idx="10">
                  <c:v>2768</c:v>
                </c:pt>
                <c:pt idx="11">
                  <c:v>#N/A</c:v>
                </c:pt>
                <c:pt idx="12">
                  <c:v>#N/A</c:v>
                </c:pt>
                <c:pt idx="13">
                  <c:v>2533</c:v>
                </c:pt>
                <c:pt idx="14">
                  <c:v>#N/A</c:v>
                </c:pt>
              </c:numCache>
            </c:numRef>
          </c:val>
          <c:smooth val="0"/>
          <c:extLst xmlns:c16r2="http://schemas.microsoft.com/office/drawing/2015/06/chart">
            <c:ext xmlns:c16="http://schemas.microsoft.com/office/drawing/2014/chart" uri="{C3380CC4-5D6E-409C-BE32-E72D297353CC}">
              <c16:uniqueId val="{0000000B-0860-4789-8744-20A811B04FD5}"/>
            </c:ext>
          </c:extLst>
        </c:ser>
        <c:dLbls>
          <c:showLegendKey val="0"/>
          <c:showVal val="0"/>
          <c:showCatName val="0"/>
          <c:showSerName val="0"/>
          <c:showPercent val="0"/>
          <c:showBubbleSize val="0"/>
        </c:dLbls>
        <c:marker val="1"/>
        <c:smooth val="0"/>
        <c:axId val="95450240"/>
        <c:axId val="95452160"/>
      </c:lineChart>
      <c:catAx>
        <c:axId val="954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452160"/>
        <c:crosses val="autoZero"/>
        <c:auto val="1"/>
        <c:lblAlgn val="ctr"/>
        <c:lblOffset val="100"/>
        <c:tickLblSkip val="1"/>
        <c:tickMarkSkip val="1"/>
        <c:noMultiLvlLbl val="0"/>
      </c:catAx>
      <c:valAx>
        <c:axId val="9545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5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{06F8BD4A-0A2F-4779-8E85-5BA1467D4892}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2588-4A8E-9A2F-2150B32D533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{293370C0-FCE5-41F1-AF20-A31E5C0A06FD}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2588-4A8E-9A2F-2150B32D533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{865CEFA5-DBD1-484C-8091-76B7B8F453B9}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2588-4A8E-9A2F-2150B32D533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{BE40A03E-5976-4709-B29D-9BD3034B5982}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2588-4A8E-9A2F-2150B32D533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{EA17865B-04A2-4F2E-9028-9F31D5DB2E08}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2588-4A8E-9A2F-2150B32D533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2588-4A8E-9A2F-2150B32D533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{E4A12571-F9E9-470B-88D0-11DDB1AA3C95}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2588-4A8E-9A2F-2150B32D533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{47640A4E-4BDF-4FD1-811A-E4294D5C1F4E}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2588-4A8E-9A2F-2150B32D533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{E92DFF5F-19F3-4B29-9878-A5D35795A5BB}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2588-4A8E-9A2F-2150B32D533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{C85FC8C9-A3A4-4F36-9880-3E1935EDDD03}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2588-4A8E-9A2F-2150B32D533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{EE786B6C-8970-479A-99DF-7FC8B95E25F8}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2588-4A8E-9A2F-2150B32D533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2588-4A8E-9A2F-2150B32D533F}"/>
            </c:ext>
          </c:extLst>
        </c:ser>
        <c:dLbls>
          <c:showLegendKey val="0"/>
          <c:showVal val="0"/>
          <c:showCatName val="0"/>
          <c:showSerName val="0"/>
          <c:showPercent val="0"/>
          <c:showBubbleSize val="0"/>
        </c:dLbls>
        <c:axId val="95369088"/>
        <c:axId val="95379456"/>
      </c:scatterChart>
      <c:valAx>
        <c:axId val="95369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379456"/>
        <c:crosses val="autoZero"/>
        <c:crossBetween val="midCat"/>
      </c:valAx>
      <c:valAx>
        <c:axId val="95379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369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{C65647F4-CA16-4C1A-8DD9-9C4DB3EA483B}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C80E-44DF-911B-01C71A41164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{DFC1B348-B657-4F27-81DA-9789E59B7772}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C80E-44DF-911B-01C71A41164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{2FE06DBE-9F51-406E-86D8-B0EDEEBD8BB7}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C80E-44DF-911B-01C71A41164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{7604C4B3-9566-40DC-9E87-22FF2DF6D787}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C80E-44DF-911B-01C71A41164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{AD2B2A7B-A8D8-4E1E-8581-11EE0EE21EFA}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C80E-44DF-911B-01C71A41164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10.4</c:v>
                </c:pt>
                <c:pt idx="2">
                  <c:v>10.8</c:v>
                </c:pt>
                <c:pt idx="3">
                  <c:v>10.8</c:v>
                </c:pt>
                <c:pt idx="4">
                  <c:v>11</c:v>
                </c:pt>
              </c:numCache>
            </c:numRef>
          </c:xVal>
          <c:yVal>
            <c:numRef>
              <c:f>公会計指標分析・財政指標組合せ分析表!$K$73:$O$73</c:f>
              <c:numCache>
                <c:formatCode>#,##0.0;"▲ "#,##0.0</c:formatCode>
                <c:ptCount val="5"/>
                <c:pt idx="0">
                  <c:v>36.1</c:v>
                </c:pt>
                <c:pt idx="1">
                  <c:v>33.9</c:v>
                </c:pt>
                <c:pt idx="2">
                  <c:v>25.5</c:v>
                </c:pt>
                <c:pt idx="3">
                  <c:v>21.6</c:v>
                </c:pt>
                <c:pt idx="4">
                  <c:v>19.5</c:v>
                </c:pt>
              </c:numCache>
            </c:numRef>
          </c:yVal>
          <c:smooth val="0"/>
          <c:extLst xmlns:c16r2="http://schemas.microsoft.com/office/drawing/2015/06/chart">
            <c:ext xmlns:c16="http://schemas.microsoft.com/office/drawing/2014/chart" uri="{C3380CC4-5D6E-409C-BE32-E72D297353CC}">
              <c16:uniqueId val="{00000005-C80E-44DF-911B-01C71A41164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{EC9EA70F-D11D-4B21-9286-A93D3AF1A495}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C80E-44DF-911B-01C71A41164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{1B80A2CC-08FE-4CBF-B280-21AB90E2BF85}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C80E-44DF-911B-01C71A41164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{9D18E8CA-46F1-4575-9214-7994227BCA0C}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C80E-44DF-911B-01C71A41164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{40B93505-F736-4A75-B015-525A00B50712}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C80E-44DF-911B-01C71A41164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{6F244FCC-1E0A-4D6B-A8CD-DE9D7299ACA2}</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C80E-44DF-911B-01C71A41164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extLst xmlns:c16r2="http://schemas.microsoft.com/office/drawing/2015/06/chart">
            <c:ext xmlns:c16="http://schemas.microsoft.com/office/drawing/2014/chart" uri="{C3380CC4-5D6E-409C-BE32-E72D297353CC}">
              <c16:uniqueId val="{0000000B-C80E-44DF-911B-01C71A411642}"/>
            </c:ext>
          </c:extLst>
        </c:ser>
        <c:dLbls>
          <c:showLegendKey val="0"/>
          <c:showVal val="0"/>
          <c:showCatName val="0"/>
          <c:showSerName val="0"/>
          <c:showPercent val="0"/>
          <c:showBubbleSize val="0"/>
        </c:dLbls>
        <c:axId val="96020352"/>
        <c:axId val="96043008"/>
      </c:scatterChart>
      <c:valAx>
        <c:axId val="96020352"/>
        <c:scaling>
          <c:orientation val="minMax"/>
          <c:max val="11.4"/>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043008"/>
        <c:crosses val="autoZero"/>
        <c:crossBetween val="midCat"/>
      </c:valAx>
      <c:valAx>
        <c:axId val="96043008"/>
        <c:scaling>
          <c:orientation val="minMax"/>
          <c:max val="7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020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67,249
66,700
180.29
28,093,171
27,179,265
742,372
15,520,231
22,596,395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個人</a:t>
          </a:r>
          <a:r>
            <a:rPr kumimoji="1" lang="ja-JP" altLang="en-US" sz="1050">
              <a:solidFill>
                <a:schemeClr val="dk1"/>
              </a:solidFill>
              <a:effectLst/>
              <a:latin typeface="+mn-ea"/>
              <a:ea typeface="+mn-ea"/>
              <a:cs typeface="+mn-cs"/>
            </a:rPr>
            <a:t>市民税は</a:t>
          </a:r>
          <a:r>
            <a:rPr kumimoji="1" lang="ja-JP" altLang="ja-JP" sz="1050">
              <a:solidFill>
                <a:schemeClr val="dk1"/>
              </a:solidFill>
              <a:effectLst/>
              <a:latin typeface="+mn-ea"/>
              <a:ea typeface="+mn-ea"/>
              <a:cs typeface="+mn-cs"/>
            </a:rPr>
            <a:t>昨年度に引き続き増</a:t>
          </a:r>
          <a:r>
            <a:rPr kumimoji="1" lang="ja-JP" altLang="en-US" sz="1050">
              <a:solidFill>
                <a:schemeClr val="dk1"/>
              </a:solidFill>
              <a:effectLst/>
              <a:latin typeface="+mn-ea"/>
              <a:ea typeface="+mn-ea"/>
              <a:cs typeface="+mn-cs"/>
            </a:rPr>
            <a:t>となったが、</a:t>
          </a:r>
          <a:r>
            <a:rPr kumimoji="1" lang="ja-JP" altLang="ja-JP" sz="1050">
              <a:solidFill>
                <a:schemeClr val="dk1"/>
              </a:solidFill>
              <a:effectLst/>
              <a:latin typeface="+mn-ea"/>
              <a:ea typeface="+mn-ea"/>
              <a:cs typeface="+mn-cs"/>
            </a:rPr>
            <a:t>法人</a:t>
          </a:r>
          <a:r>
            <a:rPr kumimoji="1" lang="ja-JP" altLang="en-US" sz="1050">
              <a:solidFill>
                <a:schemeClr val="dk1"/>
              </a:solidFill>
              <a:effectLst/>
              <a:latin typeface="+mn-ea"/>
              <a:ea typeface="+mn-ea"/>
              <a:cs typeface="+mn-cs"/>
            </a:rPr>
            <a:t>市民税については減少に転じ、地方税全体で前年度比</a:t>
          </a:r>
          <a:r>
            <a:rPr kumimoji="1" lang="en-US" altLang="ja-JP" sz="1050">
              <a:solidFill>
                <a:sysClr val="windowText" lastClr="000000"/>
              </a:solidFill>
              <a:effectLst/>
              <a:latin typeface="+mn-ea"/>
              <a:ea typeface="+mn-ea"/>
              <a:cs typeface="+mn-cs"/>
            </a:rPr>
            <a:t>0.6%</a:t>
          </a:r>
          <a:r>
            <a:rPr kumimoji="1" lang="ja-JP" altLang="en-US" sz="1050">
              <a:solidFill>
                <a:sysClr val="windowText" lastClr="000000"/>
              </a:solidFill>
              <a:effectLst/>
              <a:latin typeface="+mn-ea"/>
              <a:ea typeface="+mn-ea"/>
              <a:cs typeface="+mn-cs"/>
            </a:rPr>
            <a:t>の</a:t>
          </a:r>
          <a:r>
            <a:rPr kumimoji="1" lang="ja-JP" altLang="en-US" sz="1050">
              <a:solidFill>
                <a:schemeClr val="dk1"/>
              </a:solidFill>
              <a:effectLst/>
              <a:latin typeface="+mn-ea"/>
              <a:ea typeface="+mn-ea"/>
              <a:cs typeface="+mn-cs"/>
            </a:rPr>
            <a:t>減となった。</a:t>
          </a:r>
          <a:endParaRPr lang="ja-JP" altLang="ja-JP" sz="1050">
            <a:effectLst/>
            <a:latin typeface="+mn-ea"/>
            <a:ea typeface="+mn-ea"/>
          </a:endParaRPr>
        </a:p>
        <a:p>
          <a:r>
            <a:rPr kumimoji="1" lang="ja-JP" altLang="ja-JP" sz="1050">
              <a:solidFill>
                <a:schemeClr val="dk1"/>
              </a:solidFill>
              <a:effectLst/>
              <a:latin typeface="+mn-ea"/>
              <a:ea typeface="+mn-ea"/>
              <a:cs typeface="+mn-cs"/>
            </a:rPr>
            <a:t>　需要額についても臨時財政対策債・合併特例債等の償還に係る公債費の伸びや、多岐にわたる住民サービスにより増加しているため、財政力指数も減少傾向にあ</a:t>
          </a:r>
          <a:r>
            <a:rPr kumimoji="1" lang="ja-JP" altLang="en-US" sz="1050">
              <a:solidFill>
                <a:schemeClr val="dk1"/>
              </a:solidFill>
              <a:effectLst/>
              <a:latin typeface="+mn-ea"/>
              <a:ea typeface="+mn-ea"/>
              <a:cs typeface="+mn-cs"/>
            </a:rPr>
            <a:t>ったが、平成</a:t>
          </a:r>
          <a:r>
            <a:rPr kumimoji="1" lang="en-US" altLang="ja-JP" sz="1050">
              <a:solidFill>
                <a:schemeClr val="dk1"/>
              </a:solidFill>
              <a:effectLst/>
              <a:latin typeface="+mn-ea"/>
              <a:ea typeface="+mn-ea"/>
              <a:cs typeface="+mn-cs"/>
            </a:rPr>
            <a:t>27</a:t>
          </a:r>
          <a:r>
            <a:rPr kumimoji="1" lang="ja-JP" altLang="en-US" sz="1050">
              <a:solidFill>
                <a:schemeClr val="dk1"/>
              </a:solidFill>
              <a:effectLst/>
              <a:latin typeface="+mn-ea"/>
              <a:ea typeface="+mn-ea"/>
              <a:cs typeface="+mn-cs"/>
            </a:rPr>
            <a:t>年度においては多少の改善が見られた。なお、平成</a:t>
          </a:r>
          <a:r>
            <a:rPr kumimoji="1" lang="en-US" altLang="ja-JP" sz="1050">
              <a:solidFill>
                <a:schemeClr val="dk1"/>
              </a:solidFill>
              <a:effectLst/>
              <a:latin typeface="+mn-ea"/>
              <a:ea typeface="+mn-ea"/>
              <a:cs typeface="+mn-cs"/>
            </a:rPr>
            <a:t>27</a:t>
          </a:r>
          <a:r>
            <a:rPr kumimoji="1" lang="ja-JP" altLang="en-US" sz="1050">
              <a:solidFill>
                <a:schemeClr val="dk1"/>
              </a:solidFill>
              <a:effectLst/>
              <a:latin typeface="+mn-ea"/>
              <a:ea typeface="+mn-ea"/>
              <a:cs typeface="+mn-cs"/>
            </a:rPr>
            <a:t>年度から市町村類型が変更となっており、類似団体と比べると平均以下となっていることから、より一層の改善が必要である。</a:t>
          </a:r>
          <a:endParaRPr lang="ja-JP" altLang="ja-JP" sz="1050">
            <a:effectLst/>
            <a:latin typeface="+mn-ea"/>
            <a:ea typeface="+mn-ea"/>
          </a:endParaRPr>
        </a:p>
        <a:p>
          <a:r>
            <a:rPr kumimoji="1" lang="ja-JP" altLang="ja-JP" sz="1050">
              <a:solidFill>
                <a:schemeClr val="dk1"/>
              </a:solidFill>
              <a:effectLst/>
              <a:latin typeface="+mn-ea"/>
              <a:ea typeface="+mn-ea"/>
              <a:cs typeface="+mn-cs"/>
            </a:rPr>
            <a:t>　今後は、三本木工業団地への企業進出による法人市民税の確保が期待されるが、市税の収納率向上対策への積極的な取り組みや、受益者負担の適正化として使用料等の見直しによる歳入確保に努め足元を固める。</a:t>
          </a:r>
          <a:endParaRPr lang="ja-JP" altLang="ja-JP" sz="105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125942</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ea"/>
              <a:ea typeface="+mn-ea"/>
              <a:cs typeface="+mn-cs"/>
            </a:rPr>
            <a:t>　</a:t>
          </a:r>
          <a:r>
            <a:rPr kumimoji="1" lang="ja-JP" altLang="ja-JP" sz="1050">
              <a:solidFill>
                <a:schemeClr val="dk1"/>
              </a:solidFill>
              <a:effectLst/>
              <a:latin typeface="+mn-ea"/>
              <a:ea typeface="+mn-ea"/>
              <a:cs typeface="+mn-cs"/>
            </a:rPr>
            <a:t>歳入では地方税全体で前年に比べ</a:t>
          </a:r>
          <a:r>
            <a:rPr kumimoji="1" lang="ja-JP" altLang="en-US" sz="1050">
              <a:solidFill>
                <a:schemeClr val="dk1"/>
              </a:solidFill>
              <a:effectLst/>
              <a:latin typeface="+mn-ea"/>
              <a:ea typeface="+mn-ea"/>
              <a:cs typeface="+mn-cs"/>
            </a:rPr>
            <a:t>やや減少</a:t>
          </a:r>
          <a:r>
            <a:rPr kumimoji="1" lang="ja-JP" altLang="ja-JP" sz="1050">
              <a:solidFill>
                <a:schemeClr val="dk1"/>
              </a:solidFill>
              <a:effectLst/>
              <a:latin typeface="+mn-ea"/>
              <a:ea typeface="+mn-ea"/>
              <a:cs typeface="+mn-cs"/>
            </a:rPr>
            <a:t>となったが、</a:t>
          </a:r>
          <a:r>
            <a:rPr kumimoji="1" lang="ja-JP" altLang="en-US" sz="1050">
              <a:solidFill>
                <a:schemeClr val="dk1"/>
              </a:solidFill>
              <a:effectLst/>
              <a:latin typeface="+mn-ea"/>
              <a:ea typeface="+mn-ea"/>
              <a:cs typeface="+mn-cs"/>
            </a:rPr>
            <a:t>地方消費税交付金や地方交付税等の影響により</a:t>
          </a:r>
          <a:r>
            <a:rPr kumimoji="1" lang="ja-JP" altLang="ja-JP" sz="1050">
              <a:solidFill>
                <a:schemeClr val="dk1"/>
              </a:solidFill>
              <a:effectLst/>
              <a:latin typeface="+mn-ea"/>
              <a:ea typeface="+mn-ea"/>
              <a:cs typeface="+mn-cs"/>
            </a:rPr>
            <a:t>経常経費以上に経常一般財源収入額が増額となったため、経常収支比率は</a:t>
          </a:r>
          <a:r>
            <a:rPr kumimoji="1" lang="ja-JP" altLang="en-US" sz="1050">
              <a:solidFill>
                <a:schemeClr val="dk1"/>
              </a:solidFill>
              <a:effectLst/>
              <a:latin typeface="+mn-ea"/>
              <a:ea typeface="+mn-ea"/>
              <a:cs typeface="+mn-cs"/>
            </a:rPr>
            <a:t>前年度より</a:t>
          </a:r>
          <a:r>
            <a:rPr kumimoji="1" lang="ja-JP" altLang="ja-JP" sz="1050">
              <a:solidFill>
                <a:schemeClr val="dk1"/>
              </a:solidFill>
              <a:effectLst/>
              <a:latin typeface="+mn-ea"/>
              <a:ea typeface="+mn-ea"/>
              <a:cs typeface="+mn-cs"/>
            </a:rPr>
            <a:t>改善</a:t>
          </a:r>
          <a:r>
            <a:rPr kumimoji="1" lang="ja-JP" altLang="en-US" sz="1050">
              <a:solidFill>
                <a:schemeClr val="dk1"/>
              </a:solidFill>
              <a:effectLst/>
              <a:latin typeface="+mn-ea"/>
              <a:ea typeface="+mn-ea"/>
              <a:cs typeface="+mn-cs"/>
            </a:rPr>
            <a:t>している。主な経常経費の増額要因としては、元金償還開始による公債費の増、子ども子育て支援制度改正等による扶助費の増、繰出金の増、定年退職者の増加による人件費の増、などが挙げられる。</a:t>
          </a:r>
          <a:endParaRPr lang="ja-JP" altLang="ja-JP" sz="1050">
            <a:effectLst/>
            <a:latin typeface="+mn-ea"/>
            <a:ea typeface="+mn-ea"/>
          </a:endParaRPr>
        </a:p>
        <a:p>
          <a:r>
            <a:rPr kumimoji="1" lang="ja-JP" altLang="ja-JP" sz="1050">
              <a:solidFill>
                <a:schemeClr val="dk1"/>
              </a:solidFill>
              <a:effectLst/>
              <a:latin typeface="+mn-ea"/>
              <a:ea typeface="+mn-ea"/>
              <a:cs typeface="+mn-cs"/>
            </a:rPr>
            <a:t>　今後は景気の持ち直しによる地方税の増加も期待されるところではあるが、地方税全般の徴収率の向上を図って歳入を確保するとともに、今後の退職者の高止まりを見据える必要がある。</a:t>
          </a:r>
          <a:endParaRPr lang="ja-JP" altLang="ja-JP" sz="1050">
            <a:effectLst/>
            <a:latin typeface="+mn-ea"/>
            <a:ea typeface="+mn-ea"/>
          </a:endParaRPr>
        </a:p>
        <a:p>
          <a:r>
            <a:rPr kumimoji="1" lang="ja-JP" altLang="ja-JP" sz="1050">
              <a:solidFill>
                <a:schemeClr val="dk1"/>
              </a:solidFill>
              <a:effectLst/>
              <a:latin typeface="+mn-ea"/>
              <a:ea typeface="+mn-ea"/>
              <a:cs typeface="+mn-cs"/>
            </a:rPr>
            <a:t>　また、</a:t>
          </a:r>
          <a:r>
            <a:rPr kumimoji="1" lang="ja-JP" altLang="en-US" sz="1050">
              <a:solidFill>
                <a:schemeClr val="dk1"/>
              </a:solidFill>
              <a:effectLst/>
              <a:latin typeface="+mn-ea"/>
              <a:ea typeface="+mn-ea"/>
              <a:cs typeface="+mn-cs"/>
            </a:rPr>
            <a:t>藤岡市行政改革大綱に基づき、</a:t>
          </a:r>
          <a:r>
            <a:rPr kumimoji="1" lang="ja-JP" altLang="ja-JP" sz="1050">
              <a:solidFill>
                <a:schemeClr val="dk1"/>
              </a:solidFill>
              <a:effectLst/>
              <a:latin typeface="+mn-ea"/>
              <a:ea typeface="+mn-ea"/>
              <a:cs typeface="+mn-cs"/>
            </a:rPr>
            <a:t>変化する社会情勢を考慮しつつ事務事業を見直し、</a:t>
          </a:r>
          <a:r>
            <a:rPr kumimoji="1" lang="ja-JP" altLang="en-US" sz="1050">
              <a:solidFill>
                <a:schemeClr val="dk1"/>
              </a:solidFill>
              <a:effectLst/>
              <a:latin typeface="+mn-ea"/>
              <a:ea typeface="+mn-ea"/>
              <a:cs typeface="+mn-cs"/>
            </a:rPr>
            <a:t>定員管理の適正化及び起債額の抑制により、</a:t>
          </a:r>
          <a:r>
            <a:rPr kumimoji="1" lang="ja-JP" altLang="ja-JP" sz="1050">
              <a:solidFill>
                <a:schemeClr val="dk1"/>
              </a:solidFill>
              <a:effectLst/>
              <a:latin typeface="+mn-ea"/>
              <a:ea typeface="+mn-ea"/>
              <a:cs typeface="+mn-cs"/>
            </a:rPr>
            <a:t>経常経費の縮減に努める。</a:t>
          </a:r>
          <a:endParaRPr lang="ja-JP" altLang="ja-JP" sz="105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68072</xdr:rowOff>
    </xdr:from>
    <xdr:to>
      <xdr:col>7</xdr:col>
      <xdr:colOff>152400</xdr:colOff>
      <xdr:row>66</xdr:row>
      <xdr:rowOff>92202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114800" y="1138377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133350</xdr:rowOff>
    </xdr:from>
    <xdr:to>
      <xdr:col>6</xdr:col>
      <xdr:colOff>0</xdr:colOff>
      <xdr:row>66</xdr:row>
      <xdr:rowOff>92202</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12776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a:extLst>
            <a:ext uri="{FF2B5EF4-FFF2-40B4-BE49-F238E27FC236}">
              <a16:creationId xmlns:a16="http://schemas.microsoft.com/office/drawing/2014/main" xmlns="" id="{00000000-0008-0000-0300-000085000000}"/>
            </a:ext>
          </a:extLst>
        </xdr:cNvPr>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133350</xdr:rowOff>
    </xdr:from>
    <xdr:to>
      <xdr:col>4</xdr:col>
      <xdr:colOff>482600</xdr:colOff>
      <xdr:row>66</xdr:row>
      <xdr:rowOff>87376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2336800" y="112776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143002</xdr:rowOff>
    </xdr:from>
    <xdr:to>
      <xdr:col>3</xdr:col>
      <xdr:colOff>279400</xdr:colOff>
      <xdr:row>66</xdr:row>
      <xdr:rowOff>87376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12872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a:extLst>
            <a:ext uri="{FF2B5EF4-FFF2-40B4-BE49-F238E27FC236}">
              <a16:creationId xmlns:a16="http://schemas.microsoft.com/office/drawing/2014/main" xmlns="" id="{00000000-0008-0000-0300-00008D000000}"/>
            </a:ext>
          </a:extLst>
        </xdr:cNvPr>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17272</xdr:rowOff>
    </xdr:from>
    <xdr:to>
      <xdr:col>7</xdr:col>
      <xdr:colOff>203200</xdr:colOff>
      <xdr:row>66</xdr:row>
      <xdr:rowOff>118872</xdr:rowOff>
    </xdr:to>
    <xdr:sp macro="" textlink="">
      <xdr:nvSpPr>
        <xdr:cNvPr id="148" name="円/楕円 147">
          <a:extLst>
            <a:ext uri="{FF2B5EF4-FFF2-40B4-BE49-F238E27FC236}">
              <a16:creationId xmlns:a16="http://schemas.microsoft.com/office/drawing/2014/main" xmlns="" id="{00000000-0008-0000-0300-000094000000}"/>
            </a:ext>
          </a:extLst>
        </xdr:cNvPr>
        <xdr:cNvSpPr/>
      </xdr:nvSpPr>
      <xdr:spPr>
        <a:xfrm>
          <a:off x="49022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84599</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122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41402</xdr:rowOff>
    </xdr:from>
    <xdr:to>
      <xdr:col>6</xdr:col>
      <xdr:colOff>50800</xdr:colOff>
      <xdr:row>66</xdr:row>
      <xdr:rowOff>143002</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4064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127779</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44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82550</xdr:rowOff>
    </xdr:from>
    <xdr:to>
      <xdr:col>4</xdr:col>
      <xdr:colOff>533400</xdr:colOff>
      <xdr:row>66</xdr:row>
      <xdr:rowOff>12700</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36576</xdr:rowOff>
    </xdr:from>
    <xdr:to>
      <xdr:col>3</xdr:col>
      <xdr:colOff>330200</xdr:colOff>
      <xdr:row>66</xdr:row>
      <xdr:rowOff>138176</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2286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122953</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92202</xdr:rowOff>
    </xdr:from>
    <xdr:to>
      <xdr:col>2</xdr:col>
      <xdr:colOff>127000</xdr:colOff>
      <xdr:row>66</xdr:row>
      <xdr:rowOff>22352</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1397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7129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人件費については</a:t>
          </a:r>
          <a:r>
            <a:rPr kumimoji="1" lang="ja-JP" altLang="ja-JP" sz="1100">
              <a:solidFill>
                <a:schemeClr val="dk1"/>
              </a:solidFill>
              <a:effectLst/>
              <a:latin typeface="+mn-ea"/>
              <a:ea typeface="+mn-ea"/>
              <a:cs typeface="+mn-cs"/>
            </a:rPr>
            <a:t>前年度に比べ</a:t>
          </a:r>
          <a:r>
            <a:rPr kumimoji="1" lang="ja-JP" altLang="en-US" sz="1100">
              <a:solidFill>
                <a:schemeClr val="dk1"/>
              </a:solidFill>
              <a:effectLst/>
              <a:latin typeface="+mn-ea"/>
              <a:ea typeface="+mn-ea"/>
              <a:cs typeface="+mn-cs"/>
            </a:rPr>
            <a:t>やや</a:t>
          </a:r>
          <a:r>
            <a:rPr kumimoji="1" lang="ja-JP" altLang="ja-JP" sz="1100">
              <a:solidFill>
                <a:schemeClr val="dk1"/>
              </a:solidFill>
              <a:effectLst/>
              <a:latin typeface="+mn-ea"/>
              <a:ea typeface="+mn-ea"/>
              <a:cs typeface="+mn-cs"/>
            </a:rPr>
            <a:t>増加している</a:t>
          </a:r>
          <a:r>
            <a:rPr kumimoji="1" lang="ja-JP" altLang="en-US" sz="1100">
              <a:solidFill>
                <a:schemeClr val="dk1"/>
              </a:solidFill>
              <a:effectLst/>
              <a:latin typeface="+mn-ea"/>
              <a:ea typeface="+mn-ea"/>
              <a:cs typeface="+mn-cs"/>
            </a:rPr>
            <a:t>。その</a:t>
          </a:r>
          <a:r>
            <a:rPr kumimoji="1" lang="ja-JP" altLang="ja-JP" sz="1100">
              <a:solidFill>
                <a:schemeClr val="dk1"/>
              </a:solidFill>
              <a:effectLst/>
              <a:latin typeface="+mn-ea"/>
              <a:ea typeface="+mn-ea"/>
              <a:cs typeface="+mn-cs"/>
            </a:rPr>
            <a:t>要因として、定年退職者が前年度と比べ</a:t>
          </a:r>
          <a:r>
            <a:rPr kumimoji="1" lang="en-US" altLang="ja-JP" sz="1100">
              <a:solidFill>
                <a:schemeClr val="dk1"/>
              </a:solidFill>
              <a:effectLst/>
              <a:latin typeface="+mn-ea"/>
              <a:ea typeface="+mn-ea"/>
              <a:cs typeface="+mn-cs"/>
            </a:rPr>
            <a:t>6</a:t>
          </a:r>
          <a:r>
            <a:rPr kumimoji="1" lang="ja-JP" altLang="ja-JP" sz="1100">
              <a:solidFill>
                <a:schemeClr val="dk1"/>
              </a:solidFill>
              <a:effectLst/>
              <a:latin typeface="+mn-ea"/>
              <a:ea typeface="+mn-ea"/>
              <a:cs typeface="+mn-cs"/>
            </a:rPr>
            <a:t>人増加したことなどによる退職手当の増が挙げられる。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物件費については、農業雪害支援事業の減などによりやや減少しており、人件費・物件費等の合計ではやや減少となっている。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当市が類似団体と比較して大幅に低い決算額となっている要因としては、藤岡市内に</a:t>
          </a:r>
          <a:r>
            <a:rPr kumimoji="1" lang="ja-JP" altLang="en-US" sz="1100">
              <a:solidFill>
                <a:schemeClr val="dk1"/>
              </a:solidFill>
              <a:effectLst/>
              <a:latin typeface="+mn-ea"/>
              <a:ea typeface="+mn-ea"/>
              <a:cs typeface="+mn-cs"/>
            </a:rPr>
            <a:t>ある</a:t>
          </a:r>
          <a:r>
            <a:rPr kumimoji="1" lang="ja-JP" altLang="ja-JP" sz="1100">
              <a:solidFill>
                <a:schemeClr val="dk1"/>
              </a:solidFill>
              <a:effectLst/>
              <a:latin typeface="+mn-ea"/>
              <a:ea typeface="+mn-ea"/>
              <a:cs typeface="+mn-cs"/>
            </a:rPr>
            <a:t>幼稚園・保育園</a:t>
          </a:r>
          <a:r>
            <a:rPr kumimoji="1" lang="ja-JP" altLang="en-US" sz="1100">
              <a:solidFill>
                <a:schemeClr val="dk1"/>
              </a:solidFill>
              <a:effectLst/>
              <a:latin typeface="+mn-ea"/>
              <a:ea typeface="+mn-ea"/>
              <a:cs typeface="+mn-cs"/>
            </a:rPr>
            <a:t>・認定こども園</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大部分を</a:t>
          </a:r>
          <a:r>
            <a:rPr kumimoji="1" lang="ja-JP" altLang="ja-JP" sz="1100">
              <a:solidFill>
                <a:schemeClr val="dk1"/>
              </a:solidFill>
              <a:effectLst/>
              <a:latin typeface="+mn-ea"/>
              <a:ea typeface="+mn-ea"/>
              <a:cs typeface="+mn-cs"/>
            </a:rPr>
            <a:t>民間で行っていることが影響している。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各方面の民間活力導入を推進し、適切な事業実施や自治体事業の在り方を検討する。また、市有施設の老朽化により維持補修費が増加傾向にあるため、統廃合も含めて検討し、歳出の抑制に向けた取り組みを推進する。</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15878</xdr:rowOff>
    </xdr:from>
    <xdr:to>
      <xdr:col>7</xdr:col>
      <xdr:colOff>152400</xdr:colOff>
      <xdr:row>82</xdr:row>
      <xdr:rowOff>16273</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114800" y="14074778"/>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111750</xdr:rowOff>
    </xdr:from>
    <xdr:to>
      <xdr:col>6</xdr:col>
      <xdr:colOff>0</xdr:colOff>
      <xdr:row>82</xdr:row>
      <xdr:rowOff>16273</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3999200"/>
          <a:ext cx="889000" cy="7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111750</xdr:rowOff>
    </xdr:from>
    <xdr:to>
      <xdr:col>4</xdr:col>
      <xdr:colOff>482600</xdr:colOff>
      <xdr:row>81</xdr:row>
      <xdr:rowOff>126468</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2336800" y="13999200"/>
          <a:ext cx="889000" cy="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126468</xdr:rowOff>
    </xdr:from>
    <xdr:to>
      <xdr:col>3</xdr:col>
      <xdr:colOff>279400</xdr:colOff>
      <xdr:row>81</xdr:row>
      <xdr:rowOff>145479</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1447800" y="14013918"/>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a:extLst>
            <a:ext uri="{FF2B5EF4-FFF2-40B4-BE49-F238E27FC236}">
              <a16:creationId xmlns:a16="http://schemas.microsoft.com/office/drawing/2014/main" xmlns="" id="{00000000-0008-0000-0300-0000CE000000}"/>
            </a:ext>
          </a:extLst>
        </xdr:cNvPr>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136528</xdr:rowOff>
    </xdr:from>
    <xdr:to>
      <xdr:col>7</xdr:col>
      <xdr:colOff>203200</xdr:colOff>
      <xdr:row>82</xdr:row>
      <xdr:rowOff>66678</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902200" y="140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153055</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386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136923</xdr:rowOff>
    </xdr:from>
    <xdr:to>
      <xdr:col>6</xdr:col>
      <xdr:colOff>50800</xdr:colOff>
      <xdr:row>82</xdr:row>
      <xdr:rowOff>67073</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4064000" y="140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77250</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793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60950</xdr:rowOff>
    </xdr:from>
    <xdr:to>
      <xdr:col>4</xdr:col>
      <xdr:colOff>533400</xdr:colOff>
      <xdr:row>81</xdr:row>
      <xdr:rowOff>162550</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3175000" y="139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1277</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75668</xdr:rowOff>
    </xdr:from>
    <xdr:to>
      <xdr:col>3</xdr:col>
      <xdr:colOff>330200</xdr:colOff>
      <xdr:row>82</xdr:row>
      <xdr:rowOff>5818</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2286000" y="139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15995</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73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94679</xdr:rowOff>
    </xdr:from>
    <xdr:to>
      <xdr:col>2</xdr:col>
      <xdr:colOff>127000</xdr:colOff>
      <xdr:row>82</xdr:row>
      <xdr:rowOff>24829</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1397000" y="139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35006</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75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これまでも給与の適正化に努めてきたが、類似団体平均値より高い水準となっている。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今後は、藤岡市行政改革大綱の取り組みとして、時間外勤務の代休取得を促進するなどの手当削減を進めるとともに、定員適正化に基づく特別会計を含めた人員の適正化に努める。</a:t>
          </a:r>
          <a:endParaRPr lang="ja-JP" altLang="ja-JP" sz="11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84</xdr:row>
      <xdr:rowOff>134257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445562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53823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5290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88</xdr:row>
      <xdr:rowOff>160866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4386682"/>
          <a:ext cx="889000" cy="8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a:extLst>
            <a:ext uri="{FF2B5EF4-FFF2-40B4-BE49-F238E27FC236}">
              <a16:creationId xmlns:a16="http://schemas.microsoft.com/office/drawing/2014/main" xmlns=""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114905</xdr:rowOff>
    </xdr:from>
    <xdr:to>
      <xdr:col>21</xdr:col>
      <xdr:colOff>0</xdr:colOff>
      <xdr:row>88</xdr:row>
      <xdr:rowOff>160866</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52025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a:extLst>
            <a:ext uri="{FF2B5EF4-FFF2-40B4-BE49-F238E27FC236}">
              <a16:creationId xmlns:a16="http://schemas.microsoft.com/office/drawing/2014/main" xmlns="" id="{00000000-0008-0000-0300-00000C010000}"/>
            </a:ext>
          </a:extLst>
        </xdr:cNvPr>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a:extLst>
            <a:ext uri="{FF2B5EF4-FFF2-40B4-BE49-F238E27FC236}">
              <a16:creationId xmlns:a16="http://schemas.microsoft.com/office/drawing/2014/main" xmlns="" id="{00000000-0008-0000-0300-00000E010000}"/>
            </a:ext>
          </a:extLst>
        </xdr:cNvPr>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55534</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20459</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a:extLst>
            <a:ext uri="{FF2B5EF4-FFF2-40B4-BE49-F238E27FC236}">
              <a16:creationId xmlns:a16="http://schemas.microsoft.com/office/drawing/2014/main" xmlns="" id="{00000000-0008-0000-0300-00001B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85" name="円/楕円 284">
          <a:extLst>
            <a:ext uri="{FF2B5EF4-FFF2-40B4-BE49-F238E27FC236}">
              <a16:creationId xmlns:a16="http://schemas.microsoft.com/office/drawing/2014/main" xmlns="" id="{00000000-0008-0000-0300-00001D010000}"/>
            </a:ext>
          </a:extLst>
        </xdr:cNvPr>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藤岡市行政改革大綱</a:t>
          </a:r>
          <a:r>
            <a:rPr kumimoji="1" lang="ja-JP" altLang="ja-JP" sz="1100">
              <a:solidFill>
                <a:schemeClr val="dk1"/>
              </a:solidFill>
              <a:effectLst/>
              <a:latin typeface="+mn-ea"/>
              <a:ea typeface="+mn-ea"/>
              <a:cs typeface="+mn-cs"/>
            </a:rPr>
            <a:t>に基づく職員削減や組織改編等の実施、団塊世代の退職に伴う新規採用の抑制により</a:t>
          </a:r>
          <a:r>
            <a:rPr kumimoji="1" lang="en-US" altLang="ja-JP" sz="1100">
              <a:solidFill>
                <a:schemeClr val="dk1"/>
              </a:solidFill>
              <a:effectLst/>
              <a:latin typeface="+mn-ea"/>
              <a:ea typeface="+mn-ea"/>
              <a:cs typeface="+mn-cs"/>
            </a:rPr>
            <a:t>6.07</a:t>
          </a:r>
          <a:r>
            <a:rPr kumimoji="1" lang="ja-JP" altLang="ja-JP" sz="1100">
              <a:solidFill>
                <a:schemeClr val="dk1"/>
              </a:solidFill>
              <a:effectLst/>
              <a:latin typeface="+mn-ea"/>
              <a:ea typeface="+mn-ea"/>
              <a:cs typeface="+mn-cs"/>
            </a:rPr>
            <a:t>人と類似団体平均値を下回っている。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今後は、民間活力の導入の推進及び実施検証を行うととも、医療や介護施設においては質の高いサービス</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提供を目指すなど、行政運営に支障の無いよう十分に配慮したうえで、鬼石病院を除いた職員数</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削減を目標とし、適正な定員管理を行っていく。</a:t>
          </a:r>
          <a:endParaRPr lang="ja-JP" altLang="ja-JP" sz="11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103822</xdr:rowOff>
    </xdr:from>
    <xdr:to>
      <xdr:col>24</xdr:col>
      <xdr:colOff>558800</xdr:colOff>
      <xdr:row>60</xdr:row>
      <xdr:rowOff>119909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39082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103822</xdr:rowOff>
    </xdr:from>
    <xdr:to>
      <xdr:col>23</xdr:col>
      <xdr:colOff>406400</xdr:colOff>
      <xdr:row>60</xdr:row>
      <xdr:rowOff>111866</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5290800" y="103908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a:extLst>
            <a:ext uri="{FF2B5EF4-FFF2-40B4-BE49-F238E27FC236}">
              <a16:creationId xmlns:a16="http://schemas.microsoft.com/office/drawing/2014/main" xmlns="" id="{00000000-0008-0000-0300-000045010000}"/>
            </a:ext>
          </a:extLst>
        </xdr:cNvPr>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111866</xdr:rowOff>
    </xdr:from>
    <xdr:to>
      <xdr:col>22</xdr:col>
      <xdr:colOff>203200</xdr:colOff>
      <xdr:row>60</xdr:row>
      <xdr:rowOff>113877</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flipV="1">
          <a:off x="14401800" y="103988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a:extLst>
            <a:ext uri="{FF2B5EF4-FFF2-40B4-BE49-F238E27FC236}">
              <a16:creationId xmlns:a16="http://schemas.microsoft.com/office/drawing/2014/main" xmlns="" id="{00000000-0008-0000-0300-000048010000}"/>
            </a:ext>
          </a:extLst>
        </xdr:cNvPr>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113877</xdr:rowOff>
    </xdr:from>
    <xdr:to>
      <xdr:col>21</xdr:col>
      <xdr:colOff>0</xdr:colOff>
      <xdr:row>60</xdr:row>
      <xdr:rowOff>115888</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3512800" y="1040087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a:extLst>
            <a:ext uri="{FF2B5EF4-FFF2-40B4-BE49-F238E27FC236}">
              <a16:creationId xmlns:a16="http://schemas.microsoft.com/office/drawing/2014/main" xmlns="" id="{00000000-0008-0000-0300-00004D010000}"/>
            </a:ext>
          </a:extLst>
        </xdr:cNvPr>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69109</xdr:rowOff>
    </xdr:from>
    <xdr:to>
      <xdr:col>24</xdr:col>
      <xdr:colOff>609600</xdr:colOff>
      <xdr:row>60</xdr:row>
      <xdr:rowOff>170709</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69672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85636</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102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53022</xdr:rowOff>
    </xdr:from>
    <xdr:to>
      <xdr:col>23</xdr:col>
      <xdr:colOff>457200</xdr:colOff>
      <xdr:row>60</xdr:row>
      <xdr:rowOff>154622</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6129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164799</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1010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61066</xdr:rowOff>
    </xdr:from>
    <xdr:to>
      <xdr:col>22</xdr:col>
      <xdr:colOff>254000</xdr:colOff>
      <xdr:row>60</xdr:row>
      <xdr:rowOff>162666</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5240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1393</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63077</xdr:rowOff>
    </xdr:from>
    <xdr:to>
      <xdr:col>21</xdr:col>
      <xdr:colOff>50800</xdr:colOff>
      <xdr:row>60</xdr:row>
      <xdr:rowOff>164677</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3404</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65088</xdr:rowOff>
    </xdr:from>
    <xdr:to>
      <xdr:col>19</xdr:col>
      <xdr:colOff>533400</xdr:colOff>
      <xdr:row>60</xdr:row>
      <xdr:rowOff>166688</xdr:rowOff>
    </xdr:to>
    <xdr:sp macro="" textlink="">
      <xdr:nvSpPr>
        <xdr:cNvPr id="348" name="円/楕円 347">
          <a:extLst>
            <a:ext uri="{FF2B5EF4-FFF2-40B4-BE49-F238E27FC236}">
              <a16:creationId xmlns:a16="http://schemas.microsoft.com/office/drawing/2014/main" xmlns="" id="{00000000-0008-0000-0300-00005C010000}"/>
            </a:ext>
          </a:extLst>
        </xdr:cNvPr>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5415</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年度から小中学校の耐震補強大規模改修事業、平成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年度から総合学習センター建設事業、平成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から</a:t>
          </a:r>
          <a:r>
            <a:rPr kumimoji="1" lang="ja-JP" altLang="ja-JP" sz="1100">
              <a:solidFill>
                <a:schemeClr val="dk1"/>
              </a:solidFill>
              <a:effectLst/>
              <a:latin typeface="+mn-ea"/>
              <a:ea typeface="+mn-ea"/>
              <a:cs typeface="+mn-cs"/>
            </a:rPr>
            <a:t>新学校給食センター建設事業などが始まり地方債残高が増加しているため、合併特例事業債や臨時財政対策債などの交付税措置の高いメニューを活用しているが、</a:t>
          </a:r>
          <a:r>
            <a:rPr kumimoji="1" lang="en-US" altLang="ja-JP" sz="1100">
              <a:solidFill>
                <a:schemeClr val="dk1"/>
              </a:solidFill>
              <a:effectLst/>
              <a:latin typeface="+mn-ea"/>
              <a:ea typeface="+mn-ea"/>
              <a:cs typeface="+mn-cs"/>
            </a:rPr>
            <a:t>11.0</a:t>
          </a:r>
          <a:r>
            <a:rPr kumimoji="1" lang="ja-JP" altLang="ja-JP" sz="1100">
              <a:solidFill>
                <a:schemeClr val="dk1"/>
              </a:solidFill>
              <a:effectLst/>
              <a:latin typeface="+mn-ea"/>
              <a:ea typeface="+mn-ea"/>
              <a:cs typeface="+mn-cs"/>
            </a:rPr>
            <a:t>％と類似団体平均値を上回っている。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一般会計債の公債費がさらに伸びることが想定され、公営企業等の公債費繰出金にあたる準元利償還金、特に下水道事業のインフラ整備や病院事業医療施設整備については高い水準で推移することが予想される。この準元利償還金は投資の財政規模から見ると決して影響が少なくないことから、今後も中長期の経営計画等により適切な事業実施に取り組む。</a:t>
          </a:r>
          <a:endParaRPr lang="ja-JP" altLang="ja-JP" sz="11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15875</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179800" y="70332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a:extLst>
            <a:ext uri="{FF2B5EF4-FFF2-40B4-BE49-F238E27FC236}">
              <a16:creationId xmlns:a16="http://schemas.microsoft.com/office/drawing/2014/main" xmlns="" id="{00000000-0008-0000-0300-00007D010000}"/>
            </a:ext>
          </a:extLst>
        </xdr:cNvPr>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3810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3810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4401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a:extLst>
            <a:ext uri="{FF2B5EF4-FFF2-40B4-BE49-F238E27FC236}">
              <a16:creationId xmlns:a16="http://schemas.microsoft.com/office/drawing/2014/main" xmlns="" id="{00000000-0008-0000-0300-000082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151130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3512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a:extLst>
            <a:ext uri="{FF2B5EF4-FFF2-40B4-BE49-F238E27FC236}">
              <a16:creationId xmlns:a16="http://schemas.microsoft.com/office/drawing/2014/main" xmlns="" id="{00000000-0008-0000-0300-000087010000}"/>
            </a:ext>
          </a:extLst>
        </xdr:cNvPr>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108602</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2" name="円/楕円 401">
          <a:extLst>
            <a:ext uri="{FF2B5EF4-FFF2-40B4-BE49-F238E27FC236}">
              <a16:creationId xmlns:a16="http://schemas.microsoft.com/office/drawing/2014/main" xmlns="" id="{00000000-0008-0000-0300-000092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39387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4" name="円/楕円 403">
          <a:extLst>
            <a:ext uri="{FF2B5EF4-FFF2-40B4-BE49-F238E27FC236}">
              <a16:creationId xmlns:a16="http://schemas.microsoft.com/office/drawing/2014/main" xmlns="" id="{00000000-0008-0000-0300-000094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15257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6" name="円/楕円 405">
          <a:extLst>
            <a:ext uri="{FF2B5EF4-FFF2-40B4-BE49-F238E27FC236}">
              <a16:creationId xmlns:a16="http://schemas.microsoft.com/office/drawing/2014/main" xmlns="" id="{00000000-0008-0000-0300-000096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19.5</a:t>
          </a:r>
          <a:r>
            <a:rPr kumimoji="1" lang="ja-JP" altLang="ja-JP" sz="1100">
              <a:solidFill>
                <a:schemeClr val="dk1"/>
              </a:solidFill>
              <a:effectLst/>
              <a:latin typeface="+mn-ea"/>
              <a:ea typeface="+mn-ea"/>
              <a:cs typeface="+mn-cs"/>
            </a:rPr>
            <a:t>％と類似団体と比べ比率が下回っている要因として、人口千人当たり職員数が類似団体よりも下回っていることからも分かる通り、退職手当負担見込額が小さいことや、土地開発公社や第三セクター等の経営状況が良いことから、負債等負担見込額が小さいことが挙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また、地方債残高が増加傾向にあるものの、その多くは合併特例事業債や臨時財政対策債など交付税措置の高いメニューを活用していることも挙げられる。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しかし、下水道事業のインフラ整備による地方債残高の増加や、災害など不測の事態等にも対応するため、より一層の公債費等義務的経費の削減を進め、財政の健全化に努める。</a:t>
          </a:r>
          <a:endParaRPr lang="ja-JP" altLang="ja-JP" sz="11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127212</xdr:rowOff>
    </xdr:from>
    <xdr:to>
      <xdr:col>24</xdr:col>
      <xdr:colOff>558800</xdr:colOff>
      <xdr:row>14</xdr:row>
      <xdr:rowOff>144103</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6179800" y="252751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144103</xdr:rowOff>
    </xdr:from>
    <xdr:to>
      <xdr:col>23</xdr:col>
      <xdr:colOff>406400</xdr:colOff>
      <xdr:row>15</xdr:row>
      <xdr:rowOff>4022</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5290800" y="254440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4022</xdr:rowOff>
    </xdr:from>
    <xdr:to>
      <xdr:col>22</xdr:col>
      <xdr:colOff>203200</xdr:colOff>
      <xdr:row>15</xdr:row>
      <xdr:rowOff>71586</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4401800" y="25757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a:extLst>
            <a:ext uri="{FF2B5EF4-FFF2-40B4-BE49-F238E27FC236}">
              <a16:creationId xmlns:a16="http://schemas.microsoft.com/office/drawing/2014/main" xmlns="" id="{00000000-0008-0000-0300-0000C0010000}"/>
            </a:ext>
          </a:extLst>
        </xdr:cNvPr>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71586</xdr:rowOff>
    </xdr:from>
    <xdr:to>
      <xdr:col>21</xdr:col>
      <xdr:colOff>0</xdr:colOff>
      <xdr:row>15</xdr:row>
      <xdr:rowOff>89281</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3512800" y="2643336"/>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a:extLst>
            <a:ext uri="{FF2B5EF4-FFF2-40B4-BE49-F238E27FC236}">
              <a16:creationId xmlns:a16="http://schemas.microsoft.com/office/drawing/2014/main" xmlns="" id="{00000000-0008-0000-0300-0000C3010000}"/>
            </a:ext>
          </a:extLst>
        </xdr:cNvPr>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a:extLst>
            <a:ext uri="{FF2B5EF4-FFF2-40B4-BE49-F238E27FC236}">
              <a16:creationId xmlns:a16="http://schemas.microsoft.com/office/drawing/2014/main" xmlns="" id="{00000000-0008-0000-0300-0000C5010000}"/>
            </a:ext>
          </a:extLst>
        </xdr:cNvPr>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76412</xdr:rowOff>
    </xdr:from>
    <xdr:to>
      <xdr:col>24</xdr:col>
      <xdr:colOff>609600</xdr:colOff>
      <xdr:row>15</xdr:row>
      <xdr:rowOff>6562</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69672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92939</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23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93303</xdr:rowOff>
    </xdr:from>
    <xdr:to>
      <xdr:col>23</xdr:col>
      <xdr:colOff>457200</xdr:colOff>
      <xdr:row>15</xdr:row>
      <xdr:rowOff>23453</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6129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33630</xdr:rowOff>
    </xdr:from>
    <xdr:ext cx="7366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798800" y="226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124672</xdr:rowOff>
    </xdr:from>
    <xdr:to>
      <xdr:col>22</xdr:col>
      <xdr:colOff>254000</xdr:colOff>
      <xdr:row>15</xdr:row>
      <xdr:rowOff>54822</xdr:rowOff>
    </xdr:to>
    <xdr:sp macro="" textlink="">
      <xdr:nvSpPr>
        <xdr:cNvPr id="464" name="円/楕円 463">
          <a:extLst>
            <a:ext uri="{FF2B5EF4-FFF2-40B4-BE49-F238E27FC236}">
              <a16:creationId xmlns:a16="http://schemas.microsoft.com/office/drawing/2014/main" xmlns="" id="{00000000-0008-0000-0300-0000D0010000}"/>
            </a:ext>
          </a:extLst>
        </xdr:cNvPr>
        <xdr:cNvSpPr/>
      </xdr:nvSpPr>
      <xdr:spPr>
        <a:xfrm>
          <a:off x="15240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64999</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20786</xdr:rowOff>
    </xdr:from>
    <xdr:to>
      <xdr:col>21</xdr:col>
      <xdr:colOff>50800</xdr:colOff>
      <xdr:row>15</xdr:row>
      <xdr:rowOff>122386</xdr:rowOff>
    </xdr:to>
    <xdr:sp macro="" textlink="">
      <xdr:nvSpPr>
        <xdr:cNvPr id="466" name="円/楕円 465">
          <a:extLst>
            <a:ext uri="{FF2B5EF4-FFF2-40B4-BE49-F238E27FC236}">
              <a16:creationId xmlns:a16="http://schemas.microsoft.com/office/drawing/2014/main" xmlns="" id="{00000000-0008-0000-0300-0000D2010000}"/>
            </a:ext>
          </a:extLst>
        </xdr:cNvPr>
        <xdr:cNvSpPr/>
      </xdr:nvSpPr>
      <xdr:spPr>
        <a:xfrm>
          <a:off x="14351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132563</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020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38481</xdr:rowOff>
    </xdr:from>
    <xdr:to>
      <xdr:col>19</xdr:col>
      <xdr:colOff>533400</xdr:colOff>
      <xdr:row>15</xdr:row>
      <xdr:rowOff>140081</xdr:rowOff>
    </xdr:to>
    <xdr:sp macro="" textlink="">
      <xdr:nvSpPr>
        <xdr:cNvPr id="468" name="円/楕円 467">
          <a:extLst>
            <a:ext uri="{FF2B5EF4-FFF2-40B4-BE49-F238E27FC236}">
              <a16:creationId xmlns:a16="http://schemas.microsoft.com/office/drawing/2014/main" xmlns="" id="{00000000-0008-0000-0300-0000D4010000}"/>
            </a:ext>
          </a:extLst>
        </xdr:cNvPr>
        <xdr:cNvSpPr/>
      </xdr:nvSpPr>
      <xdr:spPr>
        <a:xfrm>
          <a:off x="13462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150258</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131800" y="237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67,249
66,700
180.29
28,093,171
27,179,265
742,372
15,520,231
22,596,395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ここ数年は若年層職員の増などにより人件費は減少傾向となっていたが、平成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年度においては、前年度に比べて退職者数が増えたことにより退職手当が増と</a:t>
          </a:r>
          <a:r>
            <a:rPr kumimoji="1" lang="ja-JP" altLang="en-US" sz="1100">
              <a:solidFill>
                <a:schemeClr val="dk1"/>
              </a:solidFill>
              <a:effectLst/>
              <a:latin typeface="+mn-ea"/>
              <a:ea typeface="+mn-ea"/>
              <a:cs typeface="+mn-cs"/>
            </a:rPr>
            <a:t>なったため</a:t>
          </a:r>
          <a:r>
            <a:rPr kumimoji="1" lang="ja-JP" altLang="ja-JP" sz="1100">
              <a:solidFill>
                <a:schemeClr val="dk1"/>
              </a:solidFill>
              <a:effectLst/>
              <a:latin typeface="+mn-ea"/>
              <a:ea typeface="+mn-ea"/>
              <a:cs typeface="+mn-cs"/>
            </a:rPr>
            <a:t>上昇している。</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年度においても退職者数は増となっており、平均年齢の低下による基本給及び諸手当の減なども含め微増となっているが、扶助費や公債費などの伸びが大きかったことで、人件費としては減となった。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今後は退職者</a:t>
          </a:r>
          <a:r>
            <a:rPr kumimoji="1" lang="ja-JP" altLang="en-US" sz="1100">
              <a:solidFill>
                <a:schemeClr val="dk1"/>
              </a:solidFill>
              <a:effectLst/>
              <a:latin typeface="+mn-ea"/>
              <a:ea typeface="+mn-ea"/>
              <a:cs typeface="+mn-cs"/>
            </a:rPr>
            <a:t>数</a:t>
          </a:r>
          <a:r>
            <a:rPr kumimoji="1" lang="ja-JP" altLang="ja-JP" sz="1100">
              <a:solidFill>
                <a:schemeClr val="dk1"/>
              </a:solidFill>
              <a:effectLst/>
              <a:latin typeface="+mn-ea"/>
              <a:ea typeface="+mn-ea"/>
              <a:cs typeface="+mn-cs"/>
            </a:rPr>
            <a:t>が数年高止まりすることから、退職手当も高水準で推移することが予想されるので、引き続き藤岡市行政改革大綱に基づき、質の高いサービスに配慮したうえで、適正な定員管理により人件費の抑制に努める。</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50800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17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36</xdr:row>
      <xdr:rowOff>50800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123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36</xdr:row>
      <xdr:rowOff>149860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123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62230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32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物件費</a:t>
          </a:r>
          <a:r>
            <a:rPr kumimoji="1" lang="ja-JP" altLang="en-US" sz="1100">
              <a:solidFill>
                <a:schemeClr val="dk1"/>
              </a:solidFill>
              <a:effectLst/>
              <a:latin typeface="+mn-ea"/>
              <a:ea typeface="+mn-ea"/>
              <a:cs typeface="+mn-cs"/>
            </a:rPr>
            <a:t>については</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藤岡市行政改革大綱</a:t>
          </a:r>
          <a:r>
            <a:rPr kumimoji="1" lang="ja-JP" altLang="ja-JP" sz="1100">
              <a:solidFill>
                <a:schemeClr val="dk1"/>
              </a:solidFill>
              <a:effectLst/>
              <a:latin typeface="+mn-ea"/>
              <a:ea typeface="+mn-ea"/>
              <a:cs typeface="+mn-cs"/>
            </a:rPr>
            <a:t>に基づき、業務の民間委託を進め、職員人件費等から委託料へのシフトが起きているた</a:t>
          </a:r>
          <a:r>
            <a:rPr kumimoji="1" lang="ja-JP" altLang="en-US" sz="1100">
              <a:solidFill>
                <a:schemeClr val="dk1"/>
              </a:solidFill>
              <a:effectLst/>
              <a:latin typeface="+mn-ea"/>
              <a:ea typeface="+mn-ea"/>
              <a:cs typeface="+mn-cs"/>
            </a:rPr>
            <a:t>め増加傾向にある。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については、</a:t>
          </a:r>
          <a:r>
            <a:rPr kumimoji="1" lang="ja-JP" altLang="en-US" sz="1100">
              <a:solidFill>
                <a:schemeClr val="dk1"/>
              </a:solidFill>
              <a:effectLst/>
              <a:latin typeface="+mn-ea"/>
              <a:ea typeface="+mn-ea"/>
              <a:cs typeface="+mn-cs"/>
            </a:rPr>
            <a:t>基幹系システム導入に伴うＯＡ機器借上料の影響により増加しているが、扶助費や公債費の伸びが大きく、物件費としてはやや減となった。</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今後、職員数の減により臨時職員賃金、事務事業委託料及びシステム化による電算事務委託料などの増が見込まれ</a:t>
          </a:r>
          <a:r>
            <a:rPr kumimoji="1" lang="ja-JP" altLang="en-US" sz="1100">
              <a:solidFill>
                <a:schemeClr val="dk1"/>
              </a:solidFill>
              <a:effectLst/>
              <a:latin typeface="+mn-ea"/>
              <a:ea typeface="+mn-ea"/>
              <a:cs typeface="+mn-cs"/>
            </a:rPr>
            <a:t>ており</a:t>
          </a:r>
          <a:r>
            <a:rPr kumimoji="1" lang="ja-JP" altLang="ja-JP" sz="1100">
              <a:solidFill>
                <a:schemeClr val="dk1"/>
              </a:solidFill>
              <a:effectLst/>
              <a:latin typeface="+mn-ea"/>
              <a:ea typeface="+mn-ea"/>
              <a:cs typeface="+mn-cs"/>
            </a:rPr>
            <a:t>、適正に執行していくよう内容を精査する。</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16</xdr:row>
      <xdr:rowOff>3556</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728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147574</xdr:rowOff>
    </xdr:from>
    <xdr:to>
      <xdr:col>22</xdr:col>
      <xdr:colOff>565150</xdr:colOff>
      <xdr:row>16</xdr:row>
      <xdr:rowOff>3556</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719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110998</xdr:rowOff>
    </xdr:from>
    <xdr:to>
      <xdr:col>21</xdr:col>
      <xdr:colOff>361950</xdr:colOff>
      <xdr:row>15</xdr:row>
      <xdr:rowOff>147574</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682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56134</xdr:rowOff>
    </xdr:from>
    <xdr:to>
      <xdr:col>20</xdr:col>
      <xdr:colOff>158750</xdr:colOff>
      <xdr:row>15</xdr:row>
      <xdr:rowOff>110998</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627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122445</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39133</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78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96774</xdr:rowOff>
    </xdr:from>
    <xdr:to>
      <xdr:col>21</xdr:col>
      <xdr:colOff>412750</xdr:colOff>
      <xdr:row>16</xdr:row>
      <xdr:rowOff>26924</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60198</xdr:rowOff>
    </xdr:from>
    <xdr:to>
      <xdr:col>20</xdr:col>
      <xdr:colOff>209550</xdr:colOff>
      <xdr:row>15</xdr:row>
      <xdr:rowOff>161798</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146575</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5334</xdr:rowOff>
    </xdr:from>
    <xdr:to>
      <xdr:col>19</xdr:col>
      <xdr:colOff>6350</xdr:colOff>
      <xdr:row>15</xdr:row>
      <xdr:rowOff>106934</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91711</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類似団体平均値より高止まりしている要因として、藤岡市内にある幼稚園・保育園・認定こども園の</a:t>
          </a:r>
          <a:r>
            <a:rPr kumimoji="1" lang="ja-JP" altLang="en-US" sz="1100">
              <a:solidFill>
                <a:schemeClr val="dk1"/>
              </a:solidFill>
              <a:effectLst/>
              <a:latin typeface="+mn-ea"/>
              <a:ea typeface="+mn-ea"/>
              <a:cs typeface="+mn-cs"/>
            </a:rPr>
            <a:t>大部分</a:t>
          </a:r>
          <a:r>
            <a:rPr kumimoji="1" lang="ja-JP" altLang="ja-JP" sz="1100">
              <a:solidFill>
                <a:schemeClr val="dk1"/>
              </a:solidFill>
              <a:effectLst/>
              <a:latin typeface="+mn-ea"/>
              <a:ea typeface="+mn-ea"/>
              <a:cs typeface="+mn-cs"/>
            </a:rPr>
            <a:t>を民間で行っていることにより、運営費等に係る支出が多額となっていることが挙げられる。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年度については、臨時福祉給付金・子育て世帯臨時特例給付金など、給付事業</a:t>
          </a:r>
          <a:r>
            <a:rPr kumimoji="1" lang="ja-JP" altLang="en-US" sz="1100">
              <a:solidFill>
                <a:schemeClr val="dk1"/>
              </a:solidFill>
              <a:effectLst/>
              <a:latin typeface="+mn-ea"/>
              <a:ea typeface="+mn-ea"/>
              <a:cs typeface="+mn-cs"/>
            </a:rPr>
            <a:t>で</a:t>
          </a:r>
          <a:r>
            <a:rPr kumimoji="1" lang="ja-JP" altLang="ja-JP" sz="1100">
              <a:solidFill>
                <a:schemeClr val="dk1"/>
              </a:solidFill>
              <a:effectLst/>
              <a:latin typeface="+mn-ea"/>
              <a:ea typeface="+mn-ea"/>
              <a:cs typeface="+mn-cs"/>
            </a:rPr>
            <a:t>減</a:t>
          </a:r>
          <a:r>
            <a:rPr kumimoji="1" lang="ja-JP" altLang="en-US" sz="1100">
              <a:solidFill>
                <a:schemeClr val="dk1"/>
              </a:solidFill>
              <a:effectLst/>
              <a:latin typeface="+mn-ea"/>
              <a:ea typeface="+mn-ea"/>
              <a:cs typeface="+mn-cs"/>
            </a:rPr>
            <a:t>となっているが、民間保育における施設型給付への制度変更による影響など</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扶助費全体では</a:t>
          </a:r>
          <a:r>
            <a:rPr kumimoji="1" lang="ja-JP" altLang="ja-JP" sz="1100">
              <a:solidFill>
                <a:schemeClr val="dk1"/>
              </a:solidFill>
              <a:effectLst/>
              <a:latin typeface="+mn-ea"/>
              <a:ea typeface="+mn-ea"/>
              <a:cs typeface="+mn-cs"/>
            </a:rPr>
            <a:t>前年度と比べ</a:t>
          </a:r>
          <a:r>
            <a:rPr kumimoji="1" lang="ja-JP" altLang="en-US" sz="1100">
              <a:solidFill>
                <a:schemeClr val="dk1"/>
              </a:solidFill>
              <a:effectLst/>
              <a:latin typeface="+mn-ea"/>
              <a:ea typeface="+mn-ea"/>
              <a:cs typeface="+mn-cs"/>
            </a:rPr>
            <a:t>やや増となった。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なお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社会保障経費等は</a:t>
          </a:r>
          <a:r>
            <a:rPr kumimoji="1" lang="ja-JP" altLang="ja-JP" sz="1100">
              <a:solidFill>
                <a:schemeClr val="dk1"/>
              </a:solidFill>
              <a:effectLst/>
              <a:latin typeface="+mn-ea"/>
              <a:ea typeface="+mn-ea"/>
              <a:cs typeface="+mn-cs"/>
            </a:rPr>
            <a:t>今後も増加傾向</a:t>
          </a:r>
          <a:r>
            <a:rPr kumimoji="1" lang="ja-JP" altLang="en-US" sz="1100">
              <a:solidFill>
                <a:schemeClr val="dk1"/>
              </a:solidFill>
              <a:effectLst/>
              <a:latin typeface="+mn-ea"/>
              <a:ea typeface="+mn-ea"/>
              <a:cs typeface="+mn-cs"/>
            </a:rPr>
            <a:t>となることが</a:t>
          </a:r>
          <a:r>
            <a:rPr kumimoji="1" lang="ja-JP" altLang="ja-JP" sz="1100">
              <a:solidFill>
                <a:schemeClr val="dk1"/>
              </a:solidFill>
              <a:effectLst/>
              <a:latin typeface="+mn-ea"/>
              <a:ea typeface="+mn-ea"/>
              <a:cs typeface="+mn-cs"/>
            </a:rPr>
            <a:t>予想されることから、</a:t>
          </a:r>
          <a:r>
            <a:rPr kumimoji="1" lang="ja-JP" altLang="en-US" sz="1100">
              <a:solidFill>
                <a:schemeClr val="dk1"/>
              </a:solidFill>
              <a:effectLst/>
              <a:latin typeface="+mn-ea"/>
              <a:ea typeface="+mn-ea"/>
              <a:cs typeface="+mn-cs"/>
            </a:rPr>
            <a:t>他の費目の見直しを行うことにより、歳出全体として抑制を図りたい。</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44450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766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a:extLst>
            <a:ext uri="{FF2B5EF4-FFF2-40B4-BE49-F238E27FC236}">
              <a16:creationId xmlns:a16="http://schemas.microsoft.com/office/drawing/2014/main" xmlns=""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57150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57150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a:extLst>
            <a:ext uri="{FF2B5EF4-FFF2-40B4-BE49-F238E27FC236}">
              <a16:creationId xmlns:a16="http://schemas.microsoft.com/office/drawing/2014/main" xmlns="" id="{00000000-0008-0000-0400-0000C1000000}"/>
            </a:ext>
          </a:extLst>
        </xdr:cNvPr>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56</xdr:row>
      <xdr:rowOff>165100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5" name="円/楕円 204">
          <a:extLst>
            <a:ext uri="{FF2B5EF4-FFF2-40B4-BE49-F238E27FC236}">
              <a16:creationId xmlns:a16="http://schemas.microsoft.com/office/drawing/2014/main" xmlns="" id="{00000000-0008-0000-0400-0000CD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6350</xdr:rowOff>
    </xdr:from>
    <xdr:to>
      <xdr:col>4</xdr:col>
      <xdr:colOff>396875</xdr:colOff>
      <xdr:row>57</xdr:row>
      <xdr:rowOff>107950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92727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149877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その他に係る比率は前年度に比べ</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上昇している。影響が大きいものとして</a:t>
          </a:r>
          <a:r>
            <a:rPr kumimoji="1" lang="ja-JP" altLang="en-US" sz="1100">
              <a:solidFill>
                <a:schemeClr val="dk1"/>
              </a:solidFill>
              <a:effectLst/>
              <a:latin typeface="+mn-ea"/>
              <a:ea typeface="+mn-ea"/>
              <a:cs typeface="+mn-cs"/>
            </a:rPr>
            <a:t>繰出金</a:t>
          </a:r>
          <a:r>
            <a:rPr kumimoji="1" lang="ja-JP" altLang="ja-JP" sz="1100">
              <a:solidFill>
                <a:schemeClr val="dk1"/>
              </a:solidFill>
              <a:effectLst/>
              <a:latin typeface="+mn-ea"/>
              <a:ea typeface="+mn-ea"/>
              <a:cs typeface="+mn-cs"/>
            </a:rPr>
            <a:t>が挙げられるが、</a:t>
          </a:r>
          <a:r>
            <a:rPr kumimoji="1" lang="ja-JP" altLang="en-US" sz="1100">
              <a:solidFill>
                <a:schemeClr val="dk1"/>
              </a:solidFill>
              <a:effectLst/>
              <a:latin typeface="+mn-ea"/>
              <a:ea typeface="+mn-ea"/>
              <a:cs typeface="+mn-cs"/>
            </a:rPr>
            <a:t>国民健康保険事業における保険基盤安定繰出金の増や下水道事業特別会計繰出金の増が主な原因となっている。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また、維持補修費についても、</a:t>
          </a:r>
          <a:r>
            <a:rPr kumimoji="1" lang="ja-JP" altLang="ja-JP" sz="1100">
              <a:solidFill>
                <a:schemeClr val="dk1"/>
              </a:solidFill>
              <a:effectLst/>
              <a:latin typeface="+mn-ea"/>
              <a:ea typeface="+mn-ea"/>
              <a:cs typeface="+mn-cs"/>
            </a:rPr>
            <a:t>今後は施設の老朽化の影響による増が見込まれるため、統廃合も含めて検討していきたい。</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155575</xdr:rowOff>
    </xdr:from>
    <xdr:to>
      <xdr:col>24</xdr:col>
      <xdr:colOff>31750</xdr:colOff>
      <xdr:row>58</xdr:row>
      <xdr:rowOff>165100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100996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98425</xdr:rowOff>
    </xdr:from>
    <xdr:to>
      <xdr:col>22</xdr:col>
      <xdr:colOff>565150</xdr:colOff>
      <xdr:row>58</xdr:row>
      <xdr:rowOff>155575</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10042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98425</xdr:rowOff>
    </xdr:from>
    <xdr:to>
      <xdr:col>21</xdr:col>
      <xdr:colOff>361950</xdr:colOff>
      <xdr:row>58</xdr:row>
      <xdr:rowOff>98425</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10042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a:extLst>
            <a:ext uri="{FF2B5EF4-FFF2-40B4-BE49-F238E27FC236}">
              <a16:creationId xmlns:a16="http://schemas.microsoft.com/office/drawing/2014/main" xmlns=""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69850</xdr:rowOff>
    </xdr:from>
    <xdr:to>
      <xdr:col>20</xdr:col>
      <xdr:colOff>158750</xdr:colOff>
      <xdr:row>58</xdr:row>
      <xdr:rowOff>98425</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10013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a:extLst>
            <a:ext uri="{FF2B5EF4-FFF2-40B4-BE49-F238E27FC236}">
              <a16:creationId xmlns:a16="http://schemas.microsoft.com/office/drawing/2014/main" xmlns=""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a:extLst>
            <a:ext uri="{FF2B5EF4-FFF2-40B4-BE49-F238E27FC236}">
              <a16:creationId xmlns:a16="http://schemas.microsoft.com/office/drawing/2014/main" xmlns="" id="{00000000-0008-0000-0400-000007010000}"/>
            </a:ext>
          </a:extLst>
        </xdr:cNvPr>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104775</xdr:rowOff>
    </xdr:from>
    <xdr:to>
      <xdr:col>22</xdr:col>
      <xdr:colOff>615950</xdr:colOff>
      <xdr:row>59</xdr:row>
      <xdr:rowOff>34925</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5621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19702</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47625</xdr:rowOff>
    </xdr:from>
    <xdr:to>
      <xdr:col>21</xdr:col>
      <xdr:colOff>412750</xdr:colOff>
      <xdr:row>58</xdr:row>
      <xdr:rowOff>149225</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134002</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47625</xdr:rowOff>
    </xdr:from>
    <xdr:to>
      <xdr:col>20</xdr:col>
      <xdr:colOff>209550</xdr:colOff>
      <xdr:row>58</xdr:row>
      <xdr:rowOff>149225</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19050</xdr:rowOff>
    </xdr:from>
    <xdr:to>
      <xdr:col>19</xdr:col>
      <xdr:colOff>6350</xdr:colOff>
      <xdr:row>58</xdr:row>
      <xdr:rowOff>120650</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105427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類似団体平均値より高止まりしている要因として、一部事務組合に対する負担金や、市内に</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つある公立病院への負担金が多額になっていることが挙げられる。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今後、医療業務では医療の再編・ネットワーク化により地域医療及び自治体病院のあり方等を考え、適正な業務を行っているかなどを検討し、見直しを行う予定である。</a:t>
          </a:r>
          <a:endParaRPr lang="ja-JP" altLang="ja-JP" sz="11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115570</xdr:rowOff>
    </xdr:from>
    <xdr:to>
      <xdr:col>24</xdr:col>
      <xdr:colOff>31750</xdr:colOff>
      <xdr:row>38</xdr:row>
      <xdr:rowOff>167005</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5671800" y="66306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a:extLst>
            <a:ext uri="{FF2B5EF4-FFF2-40B4-BE49-F238E27FC236}">
              <a16:creationId xmlns:a16="http://schemas.microsoft.com/office/drawing/2014/main" xmlns="" id="{00000000-0008-0000-0400-000035010000}"/>
            </a:ext>
          </a:extLst>
        </xdr:cNvPr>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167005</xdr:rowOff>
    </xdr:from>
    <xdr:to>
      <xdr:col>22</xdr:col>
      <xdr:colOff>565150</xdr:colOff>
      <xdr:row>39</xdr:row>
      <xdr:rowOff>1270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4782800" y="6682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xdr:rowOff>
    </xdr:from>
    <xdr:to>
      <xdr:col>21</xdr:col>
      <xdr:colOff>361950</xdr:colOff>
      <xdr:row>39</xdr:row>
      <xdr:rowOff>69850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687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a:extLst>
            <a:ext uri="{FF2B5EF4-FFF2-40B4-BE49-F238E27FC236}">
              <a16:creationId xmlns:a16="http://schemas.microsoft.com/office/drawing/2014/main" xmlns="" id="{00000000-0008-0000-0400-00003A010000}"/>
            </a:ext>
          </a:extLst>
        </xdr:cNvPr>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69850</xdr:rowOff>
    </xdr:from>
    <xdr:to>
      <xdr:col>20</xdr:col>
      <xdr:colOff>158750</xdr:colOff>
      <xdr:row>39</xdr:row>
      <xdr:rowOff>81280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004800" y="6756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a:extLst>
            <a:ext uri="{FF2B5EF4-FFF2-40B4-BE49-F238E27FC236}">
              <a16:creationId xmlns:a16="http://schemas.microsoft.com/office/drawing/2014/main" xmlns="" id="{00000000-0008-0000-0400-00003D010000}"/>
            </a:ext>
          </a:extLst>
        </xdr:cNvPr>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a:extLst>
            <a:ext uri="{FF2B5EF4-FFF2-40B4-BE49-F238E27FC236}">
              <a16:creationId xmlns:a16="http://schemas.microsoft.com/office/drawing/2014/main" xmlns=""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64770</xdr:rowOff>
    </xdr:from>
    <xdr:to>
      <xdr:col>24</xdr:col>
      <xdr:colOff>82550</xdr:colOff>
      <xdr:row>38</xdr:row>
      <xdr:rowOff>166370</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64592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36847</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116205</xdr:rowOff>
    </xdr:from>
    <xdr:to>
      <xdr:col>22</xdr:col>
      <xdr:colOff>615950</xdr:colOff>
      <xdr:row>39</xdr:row>
      <xdr:rowOff>46355</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5621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31132</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71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121920</xdr:rowOff>
    </xdr:from>
    <xdr:to>
      <xdr:col>21</xdr:col>
      <xdr:colOff>412750</xdr:colOff>
      <xdr:row>39</xdr:row>
      <xdr:rowOff>52070</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36847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19050</xdr:rowOff>
    </xdr:from>
    <xdr:to>
      <xdr:col>20</xdr:col>
      <xdr:colOff>209550</xdr:colOff>
      <xdr:row>39</xdr:row>
      <xdr:rowOff>120650</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105427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30480</xdr:rowOff>
    </xdr:from>
    <xdr:to>
      <xdr:col>19</xdr:col>
      <xdr:colOff>6350</xdr:colOff>
      <xdr:row>39</xdr:row>
      <xdr:rowOff>132080</xdr:rowOff>
    </xdr:to>
    <xdr:sp macro="" textlink="">
      <xdr:nvSpPr>
        <xdr:cNvPr id="334" name="円/楕円 333">
          <a:extLst>
            <a:ext uri="{FF2B5EF4-FFF2-40B4-BE49-F238E27FC236}">
              <a16:creationId xmlns:a16="http://schemas.microsoft.com/office/drawing/2014/main" xmlns="" id="{00000000-0008-0000-0400-00004E010000}"/>
            </a:ext>
          </a:extLst>
        </xdr:cNvPr>
        <xdr:cNvSpPr/>
      </xdr:nvSpPr>
      <xdr:spPr>
        <a:xfrm>
          <a:off x="1295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116857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ea"/>
              <a:ea typeface="+mn-ea"/>
              <a:cs typeface="+mn-cs"/>
            </a:rPr>
            <a:t>　平成</a:t>
          </a:r>
          <a:r>
            <a:rPr kumimoji="1" lang="en-US" altLang="ja-JP" sz="1100" baseline="0">
              <a:solidFill>
                <a:schemeClr val="dk1"/>
              </a:solidFill>
              <a:effectLst/>
              <a:latin typeface="+mn-ea"/>
              <a:ea typeface="+mn-ea"/>
              <a:cs typeface="+mn-cs"/>
            </a:rPr>
            <a:t>24</a:t>
          </a:r>
          <a:r>
            <a:rPr kumimoji="1" lang="ja-JP" altLang="ja-JP" sz="1100" baseline="0">
              <a:solidFill>
                <a:schemeClr val="dk1"/>
              </a:solidFill>
              <a:effectLst/>
              <a:latin typeface="+mn-ea"/>
              <a:ea typeface="+mn-ea"/>
              <a:cs typeface="+mn-cs"/>
            </a:rPr>
            <a:t>年度に合併特例債等で借り入れた小中学校耐震補強大規模改修事業の元金償還開始の影響により、前年度と比べ</a:t>
          </a:r>
          <a:r>
            <a:rPr kumimoji="1" lang="en-US" altLang="ja-JP" sz="1100" baseline="0">
              <a:solidFill>
                <a:schemeClr val="dk1"/>
              </a:solidFill>
              <a:effectLst/>
              <a:latin typeface="+mn-ea"/>
              <a:ea typeface="+mn-ea"/>
              <a:cs typeface="+mn-cs"/>
            </a:rPr>
            <a:t>0.7</a:t>
          </a:r>
          <a:r>
            <a:rPr kumimoji="1" lang="ja-JP" altLang="en-US" sz="1100" baseline="0">
              <a:solidFill>
                <a:schemeClr val="dk1"/>
              </a:solidFill>
              <a:effectLst/>
              <a:latin typeface="+mn-ea"/>
              <a:ea typeface="+mn-ea"/>
              <a:cs typeface="+mn-cs"/>
            </a:rPr>
            <a:t>％</a:t>
          </a:r>
          <a:r>
            <a:rPr kumimoji="1" lang="ja-JP" altLang="ja-JP" sz="1100" baseline="0">
              <a:solidFill>
                <a:schemeClr val="dk1"/>
              </a:solidFill>
              <a:effectLst/>
              <a:latin typeface="+mn-ea"/>
              <a:ea typeface="+mn-ea"/>
              <a:cs typeface="+mn-cs"/>
            </a:rPr>
            <a:t>上昇し、類似団体平均値よりも</a:t>
          </a:r>
          <a:r>
            <a:rPr kumimoji="1" lang="en-US" altLang="ja-JP" sz="1100" baseline="0">
              <a:solidFill>
                <a:schemeClr val="dk1"/>
              </a:solidFill>
              <a:effectLst/>
              <a:latin typeface="+mn-ea"/>
              <a:ea typeface="+mn-ea"/>
              <a:cs typeface="+mn-cs"/>
            </a:rPr>
            <a:t>4.2</a:t>
          </a:r>
          <a:r>
            <a:rPr kumimoji="1" lang="ja-JP" altLang="ja-JP" sz="1100" baseline="0">
              <a:solidFill>
                <a:schemeClr val="dk1"/>
              </a:solidFill>
              <a:effectLst/>
              <a:latin typeface="+mn-ea"/>
              <a:ea typeface="+mn-ea"/>
              <a:cs typeface="+mn-cs"/>
            </a:rPr>
            <a:t>％高い水準となった。</a:t>
          </a:r>
          <a:endParaRPr lang="ja-JP" altLang="ja-JP" sz="1100">
            <a:effectLst/>
            <a:latin typeface="+mn-ea"/>
            <a:ea typeface="+mn-ea"/>
          </a:endParaRPr>
        </a:p>
        <a:p>
          <a:r>
            <a:rPr kumimoji="1" lang="ja-JP" altLang="ja-JP" sz="1100" baseline="0">
              <a:solidFill>
                <a:schemeClr val="dk1"/>
              </a:solidFill>
              <a:effectLst/>
              <a:latin typeface="+mn-ea"/>
              <a:ea typeface="+mn-ea"/>
              <a:cs typeface="+mn-cs"/>
            </a:rPr>
            <a:t>　平成</a:t>
          </a:r>
          <a:r>
            <a:rPr kumimoji="1" lang="en-US" altLang="ja-JP" sz="1100" baseline="0">
              <a:solidFill>
                <a:schemeClr val="dk1"/>
              </a:solidFill>
              <a:effectLst/>
              <a:latin typeface="+mn-ea"/>
              <a:ea typeface="+mn-ea"/>
              <a:cs typeface="+mn-cs"/>
            </a:rPr>
            <a:t>28</a:t>
          </a:r>
          <a:r>
            <a:rPr kumimoji="1" lang="ja-JP" altLang="ja-JP" sz="1100" baseline="0">
              <a:solidFill>
                <a:schemeClr val="dk1"/>
              </a:solidFill>
              <a:effectLst/>
              <a:latin typeface="+mn-ea"/>
              <a:ea typeface="+mn-ea"/>
              <a:cs typeface="+mn-cs"/>
            </a:rPr>
            <a:t>年度以降も合併特例債や臨時財政対策債などの償還の影響により、</a:t>
          </a:r>
          <a:r>
            <a:rPr kumimoji="1" lang="ja-JP" altLang="en-US" sz="1100" baseline="0">
              <a:solidFill>
                <a:schemeClr val="dk1"/>
              </a:solidFill>
              <a:effectLst/>
              <a:latin typeface="+mn-ea"/>
              <a:ea typeface="+mn-ea"/>
              <a:cs typeface="+mn-cs"/>
            </a:rPr>
            <a:t>高い水準での推移</a:t>
          </a:r>
          <a:r>
            <a:rPr kumimoji="1" lang="ja-JP" altLang="ja-JP" sz="1100" baseline="0">
              <a:solidFill>
                <a:schemeClr val="dk1"/>
              </a:solidFill>
              <a:effectLst/>
              <a:latin typeface="+mn-ea"/>
              <a:ea typeface="+mn-ea"/>
              <a:cs typeface="+mn-cs"/>
            </a:rPr>
            <a:t>が見込まれる。</a:t>
          </a:r>
          <a:endParaRPr lang="ja-JP" altLang="ja-JP" sz="1100">
            <a:effectLst/>
            <a:latin typeface="+mn-ea"/>
            <a:ea typeface="+mn-ea"/>
          </a:endParaRPr>
        </a:p>
        <a:p>
          <a:r>
            <a:rPr kumimoji="1" lang="ja-JP" altLang="ja-JP" sz="1100" baseline="0">
              <a:solidFill>
                <a:schemeClr val="dk1"/>
              </a:solidFill>
              <a:effectLst/>
              <a:latin typeface="+mn-ea"/>
              <a:ea typeface="+mn-ea"/>
              <a:cs typeface="+mn-cs"/>
            </a:rPr>
            <a:t>　また、公営企業債では下水道事業に係るインフラ整備、病院事業に係る医療施設整備の負担が大きくなることが予想されるため、藤岡市財政健全化計画において、普通建設事業の費用対効果を徹底的に追求し、新規発行を伴う事業を抑制することとしている。</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136144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3987800" y="134772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a:extLst>
            <a:ext uri="{FF2B5EF4-FFF2-40B4-BE49-F238E27FC236}">
              <a16:creationId xmlns:a16="http://schemas.microsoft.com/office/drawing/2014/main" xmlns="" id="{00000000-0008-0000-0400-00006F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104139</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3098800" y="134269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53848</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2209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a:extLst>
            <a:ext uri="{FF2B5EF4-FFF2-40B4-BE49-F238E27FC236}">
              <a16:creationId xmlns:a16="http://schemas.microsoft.com/office/drawing/2014/main" xmlns="" id="{00000000-0008-0000-0400-000074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78</xdr:row>
      <xdr:rowOff>40132</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1320800" y="133035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a:extLst>
            <a:ext uri="{FF2B5EF4-FFF2-40B4-BE49-F238E27FC236}">
              <a16:creationId xmlns:a16="http://schemas.microsoft.com/office/drawing/2014/main" xmlns="" id="{00000000-0008-0000-0400-000077010000}"/>
            </a:ext>
          </a:extLst>
        </xdr:cNvPr>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a:extLst>
            <a:ext uri="{FF2B5EF4-FFF2-40B4-BE49-F238E27FC236}">
              <a16:creationId xmlns:a16="http://schemas.microsoft.com/office/drawing/2014/main" xmlns="" id="{00000000-0008-0000-0400-000079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92" name="円/楕円 391">
          <a:extLst>
            <a:ext uri="{FF2B5EF4-FFF2-40B4-BE49-F238E27FC236}">
              <a16:creationId xmlns:a16="http://schemas.microsoft.com/office/drawing/2014/main" xmlns="" id="{00000000-0008-0000-0400-000088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公債費以外に係る比率は前年度から</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して</a:t>
          </a:r>
          <a:r>
            <a:rPr kumimoji="1" lang="ja-JP" altLang="en-US" sz="1100">
              <a:solidFill>
                <a:schemeClr val="dk1"/>
              </a:solidFill>
              <a:effectLst/>
              <a:latin typeface="+mn-ea"/>
              <a:ea typeface="+mn-ea"/>
              <a:cs typeface="+mn-cs"/>
            </a:rPr>
            <a:t>いるが</a:t>
          </a:r>
          <a:r>
            <a:rPr kumimoji="1" lang="ja-JP" altLang="ja-JP" sz="1100">
              <a:solidFill>
                <a:schemeClr val="dk1"/>
              </a:solidFill>
              <a:effectLst/>
              <a:latin typeface="+mn-ea"/>
              <a:ea typeface="+mn-ea"/>
              <a:cs typeface="+mn-cs"/>
            </a:rPr>
            <a:t>、類似団体平均値と比較すると依然として高い比率となっている。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主な要因としては、一部事務組合に対する負担金が多額となっていることにより補助費が高止まりしていることや、当市における高齢化が進み、社会保障関係経費が増加傾向にあることが挙げられる。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今後は藤岡市行政改革大綱に基づき質の高いサービスを維持し、経常経費の削減を図る。</a:t>
          </a:r>
          <a:endParaRPr lang="ja-JP" altLang="ja-JP" sz="11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44704</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3629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a:extLst>
            <a:ext uri="{FF2B5EF4-FFF2-40B4-BE49-F238E27FC236}">
              <a16:creationId xmlns:a16="http://schemas.microsoft.com/office/drawing/2014/main" xmlns="" id="{00000000-0008-0000-0400-0000AA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78</xdr:row>
      <xdr:rowOff>44704</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4782800" y="13344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a:extLst>
            <a:ext uri="{FF2B5EF4-FFF2-40B4-BE49-F238E27FC236}">
              <a16:creationId xmlns:a16="http://schemas.microsoft.com/office/drawing/2014/main" xmlns="" id="{00000000-0008-0000-0400-0000AC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143002</xdr:rowOff>
    </xdr:from>
    <xdr:to>
      <xdr:col>21</xdr:col>
      <xdr:colOff>361950</xdr:colOff>
      <xdr:row>78</xdr:row>
      <xdr:rowOff>104139</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3893800" y="133446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a:extLst>
            <a:ext uri="{FF2B5EF4-FFF2-40B4-BE49-F238E27FC236}">
              <a16:creationId xmlns:a16="http://schemas.microsoft.com/office/drawing/2014/main" xmlns="" id="{00000000-0008-0000-0400-0000AF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78</xdr:row>
      <xdr:rowOff>104139</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004800" y="134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a:extLst>
            <a:ext uri="{FF2B5EF4-FFF2-40B4-BE49-F238E27FC236}">
              <a16:creationId xmlns:a16="http://schemas.microsoft.com/office/drawing/2014/main" xmlns="" id="{00000000-0008-0000-0400-0000B2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a:extLst>
            <a:ext uri="{FF2B5EF4-FFF2-40B4-BE49-F238E27FC236}">
              <a16:creationId xmlns:a16="http://schemas.microsoft.com/office/drawing/2014/main" xmlns="" id="{00000000-0008-0000-0400-0000B4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3" name="円/楕円 442">
          <a:extLst>
            <a:ext uri="{FF2B5EF4-FFF2-40B4-BE49-F238E27FC236}">
              <a16:creationId xmlns:a16="http://schemas.microsoft.com/office/drawing/2014/main" xmlns="" id="{00000000-0008-0000-0400-0000BB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7129</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53339</xdr:rowOff>
    </xdr:from>
    <xdr:to>
      <xdr:col>20</xdr:col>
      <xdr:colOff>209550</xdr:colOff>
      <xdr:row>78</xdr:row>
      <xdr:rowOff>154939</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139716</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群馬県藤岡市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29616</xdr:rowOff>
    </xdr:from>
    <xdr:to>
      <xdr:col>4</xdr:col>
      <xdr:colOff>1117600</xdr:colOff>
      <xdr:row>17</xdr:row>
      <xdr:rowOff>36817</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991891"/>
          <a:ext cx="6477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36817</xdr:rowOff>
    </xdr:from>
    <xdr:to>
      <xdr:col>4</xdr:col>
      <xdr:colOff>469900</xdr:colOff>
      <xdr:row>17</xdr:row>
      <xdr:rowOff>78346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999092"/>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32169</xdr:rowOff>
    </xdr:from>
    <xdr:to>
      <xdr:col>3</xdr:col>
      <xdr:colOff>904875</xdr:colOff>
      <xdr:row>17</xdr:row>
      <xdr:rowOff>78346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2994444"/>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3785</xdr:rowOff>
    </xdr:from>
    <xdr:to>
      <xdr:col>3</xdr:col>
      <xdr:colOff>206375</xdr:colOff>
      <xdr:row>17</xdr:row>
      <xdr:rowOff>32169</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966060"/>
          <a:ext cx="6985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150266</xdr:rowOff>
    </xdr:from>
    <xdr:to>
      <xdr:col>5</xdr:col>
      <xdr:colOff>34925</xdr:colOff>
      <xdr:row>17</xdr:row>
      <xdr:rowOff>80416</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5600700" y="294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122343</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91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157467</xdr:rowOff>
    </xdr:from>
    <xdr:to>
      <xdr:col>4</xdr:col>
      <xdr:colOff>520700</xdr:colOff>
      <xdr:row>17</xdr:row>
      <xdr:rowOff>87617</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953000" y="294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72394</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03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27546</xdr:rowOff>
    </xdr:from>
    <xdr:to>
      <xdr:col>3</xdr:col>
      <xdr:colOff>955675</xdr:colOff>
      <xdr:row>17</xdr:row>
      <xdr:rowOff>129146</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254500" y="298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113923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07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67,054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152819</xdr:rowOff>
    </xdr:from>
    <xdr:to>
      <xdr:col>3</xdr:col>
      <xdr:colOff>257175</xdr:colOff>
      <xdr:row>17</xdr:row>
      <xdr:rowOff>82969</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3556000" y="294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67746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03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69,478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124435</xdr:rowOff>
    </xdr:from>
    <xdr:to>
      <xdr:col>2</xdr:col>
      <xdr:colOff>692150</xdr:colOff>
      <xdr:row>17</xdr:row>
      <xdr:rowOff>54585</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2857500" y="291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39362</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0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257792</xdr:rowOff>
    </xdr:from>
    <xdr:to>
      <xdr:col>4</xdr:col>
      <xdr:colOff>1117600</xdr:colOff>
      <xdr:row>35</xdr:row>
      <xdr:rowOff>38957</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003800" y="6525242"/>
          <a:ext cx="647700" cy="12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a:extLst>
            <a:ext uri="{FF2B5EF4-FFF2-40B4-BE49-F238E27FC236}">
              <a16:creationId xmlns:a16="http://schemas.microsoft.com/office/drawing/2014/main" xmlns="" id="{00000000-0008-0000-0500-000073000000}"/>
            </a:ext>
          </a:extLst>
        </xdr:cNvPr>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15933</xdr:rowOff>
    </xdr:from>
    <xdr:to>
      <xdr:col>4</xdr:col>
      <xdr:colOff>469900</xdr:colOff>
      <xdr:row>35</xdr:row>
      <xdr:rowOff>38957</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4305300" y="6626283"/>
          <a:ext cx="6985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296393</xdr:rowOff>
    </xdr:from>
    <xdr:to>
      <xdr:col>3</xdr:col>
      <xdr:colOff>904875</xdr:colOff>
      <xdr:row>35</xdr:row>
      <xdr:rowOff>15933</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6563843"/>
          <a:ext cx="698500" cy="62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296393</xdr:rowOff>
    </xdr:from>
    <xdr:to>
      <xdr:col>3</xdr:col>
      <xdr:colOff>206375</xdr:colOff>
      <xdr:row>35</xdr:row>
      <xdr:rowOff>39022</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6563843"/>
          <a:ext cx="698500" cy="8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a:extLst>
            <a:ext uri="{FF2B5EF4-FFF2-40B4-BE49-F238E27FC236}">
              <a16:creationId xmlns:a16="http://schemas.microsoft.com/office/drawing/2014/main" xmlns="" id="{00000000-0008-0000-0500-00007B000000}"/>
            </a:ext>
          </a:extLst>
        </xdr:cNvPr>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a:extLst>
            <a:ext uri="{FF2B5EF4-FFF2-40B4-BE49-F238E27FC236}">
              <a16:creationId xmlns:a16="http://schemas.microsoft.com/office/drawing/2014/main" xmlns="" id="{00000000-0008-0000-0500-00007D000000}"/>
            </a:ext>
          </a:extLst>
        </xdr:cNvPr>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206992</xdr:rowOff>
    </xdr:from>
    <xdr:to>
      <xdr:col>5</xdr:col>
      <xdr:colOff>34925</xdr:colOff>
      <xdr:row>34</xdr:row>
      <xdr:rowOff>308592</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5600700" y="647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52069</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31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23,245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331057</xdr:rowOff>
    </xdr:from>
    <xdr:to>
      <xdr:col>4</xdr:col>
      <xdr:colOff>520700</xdr:colOff>
      <xdr:row>35</xdr:row>
      <xdr:rowOff>89757</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4953000" y="659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99933</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367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308033</xdr:rowOff>
    </xdr:from>
    <xdr:to>
      <xdr:col>3</xdr:col>
      <xdr:colOff>955675</xdr:colOff>
      <xdr:row>35</xdr:row>
      <xdr:rowOff>66733</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4254500" y="657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76910</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34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245593</xdr:rowOff>
    </xdr:from>
    <xdr:to>
      <xdr:col>3</xdr:col>
      <xdr:colOff>257175</xdr:colOff>
      <xdr:row>35</xdr:row>
      <xdr:rowOff>4293</xdr:rowOff>
    </xdr:to>
    <xdr:sp macro="" textlink="">
      <xdr:nvSpPr>
        <xdr:cNvPr id="138" name="円/楕円 137">
          <a:extLst>
            <a:ext uri="{FF2B5EF4-FFF2-40B4-BE49-F238E27FC236}">
              <a16:creationId xmlns:a16="http://schemas.microsoft.com/office/drawing/2014/main" xmlns="" id="{00000000-0008-0000-0500-00008A000000}"/>
            </a:ext>
          </a:extLst>
        </xdr:cNvPr>
        <xdr:cNvSpPr/>
      </xdr:nvSpPr>
      <xdr:spPr bwMode="auto">
        <a:xfrm>
          <a:off x="3556000" y="651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14470</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28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331122</xdr:rowOff>
    </xdr:from>
    <xdr:to>
      <xdr:col>2</xdr:col>
      <xdr:colOff>692150</xdr:colOff>
      <xdr:row>35</xdr:row>
      <xdr:rowOff>89822</xdr:rowOff>
    </xdr:to>
    <xdr:sp macro="" textlink="">
      <xdr:nvSpPr>
        <xdr:cNvPr id="140" name="円/楕円 139">
          <a:extLst>
            <a:ext uri="{FF2B5EF4-FFF2-40B4-BE49-F238E27FC236}">
              <a16:creationId xmlns:a16="http://schemas.microsoft.com/office/drawing/2014/main" xmlns="" id="{00000000-0008-0000-0500-00008C000000}"/>
            </a:ext>
          </a:extLst>
        </xdr:cNvPr>
        <xdr:cNvSpPr/>
      </xdr:nvSpPr>
      <xdr:spPr bwMode="auto">
        <a:xfrm>
          <a:off x="2857500" y="659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74599</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68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67,249
66,700
180.29
28,093,171
27,179,265
742,372
15,520,231
22,596,395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58547</xdr:rowOff>
    </xdr:from>
    <xdr:to>
      <xdr:col>6</xdr:col>
      <xdr:colOff>511175</xdr:colOff>
      <xdr:row>36</xdr:row>
      <xdr:rowOff>100129</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6230747"/>
          <a:ext cx="8382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a:extLst>
            <a:ext uri="{FF2B5EF4-FFF2-40B4-BE49-F238E27FC236}">
              <a16:creationId xmlns:a16="http://schemas.microsoft.com/office/drawing/2014/main" xmlns="" id="{00000000-0008-0000-0600-00003D000000}"/>
            </a:ext>
          </a:extLst>
        </xdr:cNvPr>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100129</xdr:rowOff>
    </xdr:from>
    <xdr:to>
      <xdr:col>5</xdr:col>
      <xdr:colOff>358775</xdr:colOff>
      <xdr:row>37</xdr:row>
      <xdr:rowOff>26817</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6272329"/>
          <a:ext cx="8890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31504</xdr:rowOff>
    </xdr:from>
    <xdr:to>
      <xdr:col>4</xdr:col>
      <xdr:colOff>155575</xdr:colOff>
      <xdr:row>37</xdr:row>
      <xdr:rowOff>26817</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6203704"/>
          <a:ext cx="889000" cy="1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a:extLst>
            <a:ext uri="{FF2B5EF4-FFF2-40B4-BE49-F238E27FC236}">
              <a16:creationId xmlns:a16="http://schemas.microsoft.com/office/drawing/2014/main" xmlns="" id="{00000000-0008-0000-0600-000042000000}"/>
            </a:ext>
          </a:extLst>
        </xdr:cNvPr>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1717</xdr:rowOff>
    </xdr:from>
    <xdr:to>
      <xdr:col>2</xdr:col>
      <xdr:colOff>638175</xdr:colOff>
      <xdr:row>36</xdr:row>
      <xdr:rowOff>31504</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6173917"/>
          <a:ext cx="8890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a:extLst>
            <a:ext uri="{FF2B5EF4-FFF2-40B4-BE49-F238E27FC236}">
              <a16:creationId xmlns:a16="http://schemas.microsoft.com/office/drawing/2014/main" xmlns="" id="{00000000-0008-0000-0600-000045000000}"/>
            </a:ext>
          </a:extLst>
        </xdr:cNvPr>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7747</xdr:rowOff>
    </xdr:from>
    <xdr:to>
      <xdr:col>6</xdr:col>
      <xdr:colOff>561975</xdr:colOff>
      <xdr:row>36</xdr:row>
      <xdr:rowOff>109347</xdr:rowOff>
    </xdr:to>
    <xdr:sp macro="" textlink="">
      <xdr:nvSpPr>
        <xdr:cNvPr id="78" name="円/楕円 77">
          <a:extLst>
            <a:ext uri="{FF2B5EF4-FFF2-40B4-BE49-F238E27FC236}">
              <a16:creationId xmlns:a16="http://schemas.microsoft.com/office/drawing/2014/main" xmlns="" id="{00000000-0008-0000-0600-00004E000000}"/>
            </a:ext>
          </a:extLst>
        </xdr:cNvPr>
        <xdr:cNvSpPr/>
      </xdr:nvSpPr>
      <xdr:spPr>
        <a:xfrm>
          <a:off x="45847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157624</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1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49329</xdr:rowOff>
    </xdr:from>
    <xdr:to>
      <xdr:col>5</xdr:col>
      <xdr:colOff>409575</xdr:colOff>
      <xdr:row>36</xdr:row>
      <xdr:rowOff>150929</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3746500" y="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142056</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147467</xdr:rowOff>
    </xdr:from>
    <xdr:to>
      <xdr:col>4</xdr:col>
      <xdr:colOff>206375</xdr:colOff>
      <xdr:row>37</xdr:row>
      <xdr:rowOff>77617</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2857500" y="63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68744</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4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152154</xdr:rowOff>
    </xdr:from>
    <xdr:to>
      <xdr:col>3</xdr:col>
      <xdr:colOff>3175</xdr:colOff>
      <xdr:row>36</xdr:row>
      <xdr:rowOff>82304</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1968500" y="61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73431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624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59,733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122367</xdr:rowOff>
    </xdr:from>
    <xdr:to>
      <xdr:col>1</xdr:col>
      <xdr:colOff>485775</xdr:colOff>
      <xdr:row>36</xdr:row>
      <xdr:rowOff>52517</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079500" y="61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43644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2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83845</xdr:rowOff>
    </xdr:from>
    <xdr:to>
      <xdr:col>6</xdr:col>
      <xdr:colOff>511175</xdr:colOff>
      <xdr:row>56</xdr:row>
      <xdr:rowOff>86075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685045"/>
          <a:ext cx="8382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a:extLst>
            <a:ext uri="{FF2B5EF4-FFF2-40B4-BE49-F238E27FC236}">
              <a16:creationId xmlns:a16="http://schemas.microsoft.com/office/drawing/2014/main" xmlns="" id="{00000000-0008-0000-0600-000077000000}"/>
            </a:ext>
          </a:extLst>
        </xdr:cNvPr>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86075</xdr:rowOff>
    </xdr:from>
    <xdr:to>
      <xdr:col>5</xdr:col>
      <xdr:colOff>358775</xdr:colOff>
      <xdr:row>56</xdr:row>
      <xdr:rowOff>140348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687275"/>
          <a:ext cx="889000" cy="5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a:extLst>
            <a:ext uri="{FF2B5EF4-FFF2-40B4-BE49-F238E27FC236}">
              <a16:creationId xmlns:a16="http://schemas.microsoft.com/office/drawing/2014/main" xmlns="" id="{00000000-0008-0000-0600-000079000000}"/>
            </a:ext>
          </a:extLst>
        </xdr:cNvPr>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140348</xdr:rowOff>
    </xdr:from>
    <xdr:to>
      <xdr:col>4</xdr:col>
      <xdr:colOff>155575</xdr:colOff>
      <xdr:row>56</xdr:row>
      <xdr:rowOff>157569</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741548"/>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157569</xdr:rowOff>
    </xdr:from>
    <xdr:to>
      <xdr:col>2</xdr:col>
      <xdr:colOff>638175</xdr:colOff>
      <xdr:row>56</xdr:row>
      <xdr:rowOff>157702</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758769"/>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a:extLst>
            <a:ext uri="{FF2B5EF4-FFF2-40B4-BE49-F238E27FC236}">
              <a16:creationId xmlns:a16="http://schemas.microsoft.com/office/drawing/2014/main" xmlns="" id="{00000000-0008-0000-0600-00007F000000}"/>
            </a:ext>
          </a:extLst>
        </xdr:cNvPr>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33045</xdr:rowOff>
    </xdr:from>
    <xdr:to>
      <xdr:col>6</xdr:col>
      <xdr:colOff>561975</xdr:colOff>
      <xdr:row>56</xdr:row>
      <xdr:rowOff>134645</xdr:rowOff>
    </xdr:to>
    <xdr:sp macro="" textlink="">
      <xdr:nvSpPr>
        <xdr:cNvPr id="136" name="円/楕円 135">
          <a:extLst>
            <a:ext uri="{FF2B5EF4-FFF2-40B4-BE49-F238E27FC236}">
              <a16:creationId xmlns:a16="http://schemas.microsoft.com/office/drawing/2014/main" xmlns="" id="{00000000-0008-0000-0600-000088000000}"/>
            </a:ext>
          </a:extLst>
        </xdr:cNvPr>
        <xdr:cNvSpPr/>
      </xdr:nvSpPr>
      <xdr:spPr>
        <a:xfrm>
          <a:off x="4584700" y="96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11472</xdr:rowOff>
    </xdr:from>
    <xdr:ext cx="534377"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6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35275</xdr:rowOff>
    </xdr:from>
    <xdr:to>
      <xdr:col>5</xdr:col>
      <xdr:colOff>409575</xdr:colOff>
      <xdr:row>56</xdr:row>
      <xdr:rowOff>136875</xdr:rowOff>
    </xdr:to>
    <xdr:sp macro="" textlink="">
      <xdr:nvSpPr>
        <xdr:cNvPr id="138" name="円/楕円 137">
          <a:extLst>
            <a:ext uri="{FF2B5EF4-FFF2-40B4-BE49-F238E27FC236}">
              <a16:creationId xmlns:a16="http://schemas.microsoft.com/office/drawing/2014/main" xmlns="" id="{00000000-0008-0000-0600-00008A000000}"/>
            </a:ext>
          </a:extLst>
        </xdr:cNvPr>
        <xdr:cNvSpPr/>
      </xdr:nvSpPr>
      <xdr:spPr>
        <a:xfrm>
          <a:off x="3746500" y="96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128002</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30111" y="97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89548</xdr:rowOff>
    </xdr:from>
    <xdr:to>
      <xdr:col>4</xdr:col>
      <xdr:colOff>206375</xdr:colOff>
      <xdr:row>57</xdr:row>
      <xdr:rowOff>19698</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2857500" y="96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10825</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1111" y="97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106769</xdr:rowOff>
    </xdr:from>
    <xdr:to>
      <xdr:col>3</xdr:col>
      <xdr:colOff>3175</xdr:colOff>
      <xdr:row>57</xdr:row>
      <xdr:rowOff>36919</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1968500" y="97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28046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98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106902</xdr:rowOff>
    </xdr:from>
    <xdr:to>
      <xdr:col>1</xdr:col>
      <xdr:colOff>485775</xdr:colOff>
      <xdr:row>57</xdr:row>
      <xdr:rowOff>37052</xdr:rowOff>
    </xdr:to>
    <xdr:sp macro="" textlink="">
      <xdr:nvSpPr>
        <xdr:cNvPr id="144" name="円/楕円 143">
          <a:extLst>
            <a:ext uri="{FF2B5EF4-FFF2-40B4-BE49-F238E27FC236}">
              <a16:creationId xmlns:a16="http://schemas.microsoft.com/office/drawing/2014/main" xmlns="" id="{00000000-0008-0000-0600-000090000000}"/>
            </a:ext>
          </a:extLst>
        </xdr:cNvPr>
        <xdr:cNvSpPr/>
      </xdr:nvSpPr>
      <xdr:spPr>
        <a:xfrm>
          <a:off x="1079500" y="97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28179</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98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89734</xdr:rowOff>
    </xdr:from>
    <xdr:to>
      <xdr:col>6</xdr:col>
      <xdr:colOff>511175</xdr:colOff>
      <xdr:row>76</xdr:row>
      <xdr:rowOff>116514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3119934"/>
          <a:ext cx="838200" cy="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a:extLst>
            <a:ext uri="{FF2B5EF4-FFF2-40B4-BE49-F238E27FC236}">
              <a16:creationId xmlns:a16="http://schemas.microsoft.com/office/drawing/2014/main" xmlns="" id="{00000000-0008-0000-0600-0000B2000000}"/>
            </a:ext>
          </a:extLst>
        </xdr:cNvPr>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43362</xdr:rowOff>
    </xdr:from>
    <xdr:to>
      <xdr:col>5</xdr:col>
      <xdr:colOff>358775</xdr:colOff>
      <xdr:row>76</xdr:row>
      <xdr:rowOff>116514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908300" y="1307356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43362</xdr:rowOff>
    </xdr:from>
    <xdr:to>
      <xdr:col>4</xdr:col>
      <xdr:colOff>155575</xdr:colOff>
      <xdr:row>76</xdr:row>
      <xdr:rowOff>100022</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073562"/>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100022</xdr:rowOff>
    </xdr:from>
    <xdr:to>
      <xdr:col>2</xdr:col>
      <xdr:colOff>638175</xdr:colOff>
      <xdr:row>76</xdr:row>
      <xdr:rowOff>164520</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130222"/>
          <a:ext cx="889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a:extLst>
            <a:ext uri="{FF2B5EF4-FFF2-40B4-BE49-F238E27FC236}">
              <a16:creationId xmlns:a16="http://schemas.microsoft.com/office/drawing/2014/main" xmlns="" id="{00000000-0008-0000-0600-0000BA000000}"/>
            </a:ext>
          </a:extLst>
        </xdr:cNvPr>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a:extLst>
            <a:ext uri="{FF2B5EF4-FFF2-40B4-BE49-F238E27FC236}">
              <a16:creationId xmlns:a16="http://schemas.microsoft.com/office/drawing/2014/main" xmlns="" id="{00000000-0008-0000-0600-0000BC000000}"/>
            </a:ext>
          </a:extLst>
        </xdr:cNvPr>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38934</xdr:rowOff>
    </xdr:from>
    <xdr:to>
      <xdr:col>6</xdr:col>
      <xdr:colOff>561975</xdr:colOff>
      <xdr:row>76</xdr:row>
      <xdr:rowOff>140534</xdr:rowOff>
    </xdr:to>
    <xdr:sp macro="" textlink="">
      <xdr:nvSpPr>
        <xdr:cNvPr id="195" name="円/楕円 194">
          <a:extLst>
            <a:ext uri="{FF2B5EF4-FFF2-40B4-BE49-F238E27FC236}">
              <a16:creationId xmlns:a16="http://schemas.microsoft.com/office/drawing/2014/main" xmlns="" id="{00000000-0008-0000-0600-0000C3000000}"/>
            </a:ext>
          </a:extLst>
        </xdr:cNvPr>
        <xdr:cNvSpPr/>
      </xdr:nvSpPr>
      <xdr:spPr>
        <a:xfrm>
          <a:off x="4584700" y="1306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17361</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04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65714</xdr:rowOff>
    </xdr:from>
    <xdr:to>
      <xdr:col>5</xdr:col>
      <xdr:colOff>409575</xdr:colOff>
      <xdr:row>76</xdr:row>
      <xdr:rowOff>167314</xdr:rowOff>
    </xdr:to>
    <xdr:sp macro="" textlink="">
      <xdr:nvSpPr>
        <xdr:cNvPr id="197" name="円/楕円 196">
          <a:extLst>
            <a:ext uri="{FF2B5EF4-FFF2-40B4-BE49-F238E27FC236}">
              <a16:creationId xmlns:a16="http://schemas.microsoft.com/office/drawing/2014/main" xmlns="" id="{00000000-0008-0000-0600-0000C5000000}"/>
            </a:ext>
          </a:extLst>
        </xdr:cNvPr>
        <xdr:cNvSpPr/>
      </xdr:nvSpPr>
      <xdr:spPr>
        <a:xfrm>
          <a:off x="3746500" y="130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158441</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7" y="131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164012</xdr:rowOff>
    </xdr:from>
    <xdr:to>
      <xdr:col>4</xdr:col>
      <xdr:colOff>206375</xdr:colOff>
      <xdr:row>76</xdr:row>
      <xdr:rowOff>94162</xdr:rowOff>
    </xdr:to>
    <xdr:sp macro="" textlink="">
      <xdr:nvSpPr>
        <xdr:cNvPr id="199" name="円/楕円 198">
          <a:extLst>
            <a:ext uri="{FF2B5EF4-FFF2-40B4-BE49-F238E27FC236}">
              <a16:creationId xmlns:a16="http://schemas.microsoft.com/office/drawing/2014/main" xmlns="" id="{00000000-0008-0000-0600-0000C7000000}"/>
            </a:ext>
          </a:extLst>
        </xdr:cNvPr>
        <xdr:cNvSpPr/>
      </xdr:nvSpPr>
      <xdr:spPr>
        <a:xfrm>
          <a:off x="2857500" y="130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85289</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7" y="1311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49222</xdr:rowOff>
    </xdr:from>
    <xdr:to>
      <xdr:col>3</xdr:col>
      <xdr:colOff>3175</xdr:colOff>
      <xdr:row>76</xdr:row>
      <xdr:rowOff>150822</xdr:rowOff>
    </xdr:to>
    <xdr:sp macro="" textlink="">
      <xdr:nvSpPr>
        <xdr:cNvPr id="201" name="円/楕円 200">
          <a:extLst>
            <a:ext uri="{FF2B5EF4-FFF2-40B4-BE49-F238E27FC236}">
              <a16:creationId xmlns:a16="http://schemas.microsoft.com/office/drawing/2014/main" xmlns="" id="{00000000-0008-0000-0600-0000C9000000}"/>
            </a:ext>
          </a:extLst>
        </xdr:cNvPr>
        <xdr:cNvSpPr/>
      </xdr:nvSpPr>
      <xdr:spPr>
        <a:xfrm>
          <a:off x="1968500" y="130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141949</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7" y="131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113720</xdr:rowOff>
    </xdr:from>
    <xdr:to>
      <xdr:col>1</xdr:col>
      <xdr:colOff>485775</xdr:colOff>
      <xdr:row>77</xdr:row>
      <xdr:rowOff>43870</xdr:rowOff>
    </xdr:to>
    <xdr:sp macro="" textlink="">
      <xdr:nvSpPr>
        <xdr:cNvPr id="203" name="円/楕円 202">
          <a:extLst>
            <a:ext uri="{FF2B5EF4-FFF2-40B4-BE49-F238E27FC236}">
              <a16:creationId xmlns:a16="http://schemas.microsoft.com/office/drawing/2014/main" xmlns="" id="{00000000-0008-0000-0600-0000CB000000}"/>
            </a:ext>
          </a:extLst>
        </xdr:cNvPr>
        <xdr:cNvSpPr/>
      </xdr:nvSpPr>
      <xdr:spPr>
        <a:xfrm>
          <a:off x="1079500" y="13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34997</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7" y="132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52356</xdr:rowOff>
    </xdr:from>
    <xdr:to>
      <xdr:col>6</xdr:col>
      <xdr:colOff>511175</xdr:colOff>
      <xdr:row>94</xdr:row>
      <xdr:rowOff>56451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168656"/>
          <a:ext cx="8382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a:extLst>
            <a:ext uri="{FF2B5EF4-FFF2-40B4-BE49-F238E27FC236}">
              <a16:creationId xmlns:a16="http://schemas.microsoft.com/office/drawing/2014/main" xmlns="" id="{00000000-0008-0000-0600-0000EC000000}"/>
            </a:ext>
          </a:extLst>
        </xdr:cNvPr>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56451</xdr:rowOff>
    </xdr:from>
    <xdr:to>
      <xdr:col>5</xdr:col>
      <xdr:colOff>358775</xdr:colOff>
      <xdr:row>94</xdr:row>
      <xdr:rowOff>143377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172751"/>
          <a:ext cx="889000" cy="8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150804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2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143377</xdr:rowOff>
    </xdr:from>
    <xdr:to>
      <xdr:col>4</xdr:col>
      <xdr:colOff>155575</xdr:colOff>
      <xdr:row>94</xdr:row>
      <xdr:rowOff>168942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259677"/>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96054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3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168942</xdr:rowOff>
    </xdr:from>
    <xdr:to>
      <xdr:col>2</xdr:col>
      <xdr:colOff>638175</xdr:colOff>
      <xdr:row>95</xdr:row>
      <xdr:rowOff>1493</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28524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a:extLst>
            <a:ext uri="{FF2B5EF4-FFF2-40B4-BE49-F238E27FC236}">
              <a16:creationId xmlns:a16="http://schemas.microsoft.com/office/drawing/2014/main" xmlns="" id="{00000000-0008-0000-0600-0000F4000000}"/>
            </a:ext>
          </a:extLst>
        </xdr:cNvPr>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124477</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4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a:extLst>
            <a:ext uri="{FF2B5EF4-FFF2-40B4-BE49-F238E27FC236}">
              <a16:creationId xmlns:a16="http://schemas.microsoft.com/office/drawing/2014/main" xmlns="" id="{00000000-0008-0000-0600-0000F6000000}"/>
            </a:ext>
          </a:extLst>
        </xdr:cNvPr>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111656</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3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1556</xdr:rowOff>
    </xdr:from>
    <xdr:to>
      <xdr:col>6</xdr:col>
      <xdr:colOff>561975</xdr:colOff>
      <xdr:row>94</xdr:row>
      <xdr:rowOff>103156</xdr:rowOff>
    </xdr:to>
    <xdr:sp macro="" textlink="">
      <xdr:nvSpPr>
        <xdr:cNvPr id="253" name="円/楕円 252">
          <a:extLst>
            <a:ext uri="{FF2B5EF4-FFF2-40B4-BE49-F238E27FC236}">
              <a16:creationId xmlns:a16="http://schemas.microsoft.com/office/drawing/2014/main" xmlns="" id="{00000000-0008-0000-0600-0000FD000000}"/>
            </a:ext>
          </a:extLst>
        </xdr:cNvPr>
        <xdr:cNvSpPr/>
      </xdr:nvSpPr>
      <xdr:spPr>
        <a:xfrm>
          <a:off x="4584700" y="161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24433</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59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84,585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5651</xdr:rowOff>
    </xdr:from>
    <xdr:to>
      <xdr:col>5</xdr:col>
      <xdr:colOff>409575</xdr:colOff>
      <xdr:row>94</xdr:row>
      <xdr:rowOff>107251</xdr:rowOff>
    </xdr:to>
    <xdr:sp macro="" textlink="">
      <xdr:nvSpPr>
        <xdr:cNvPr id="255" name="円/楕円 254">
          <a:extLst>
            <a:ext uri="{FF2B5EF4-FFF2-40B4-BE49-F238E27FC236}">
              <a16:creationId xmlns:a16="http://schemas.microsoft.com/office/drawing/2014/main" xmlns="" id="{00000000-0008-0000-0600-0000FF000000}"/>
            </a:ext>
          </a:extLst>
        </xdr:cNvPr>
        <xdr:cNvSpPr/>
      </xdr:nvSpPr>
      <xdr:spPr>
        <a:xfrm>
          <a:off x="3746500" y="161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123778</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58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84,370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92577</xdr:rowOff>
    </xdr:from>
    <xdr:to>
      <xdr:col>4</xdr:col>
      <xdr:colOff>206375</xdr:colOff>
      <xdr:row>95</xdr:row>
      <xdr:rowOff>22727</xdr:rowOff>
    </xdr:to>
    <xdr:sp macro="" textlink="">
      <xdr:nvSpPr>
        <xdr:cNvPr id="257" name="円/楕円 256">
          <a:extLst>
            <a:ext uri="{FF2B5EF4-FFF2-40B4-BE49-F238E27FC236}">
              <a16:creationId xmlns:a16="http://schemas.microsoft.com/office/drawing/2014/main" xmlns="" id="{00000000-0008-0000-0600-000001010000}"/>
            </a:ext>
          </a:extLst>
        </xdr:cNvPr>
        <xdr:cNvSpPr/>
      </xdr:nvSpPr>
      <xdr:spPr>
        <a:xfrm>
          <a:off x="2857500" y="162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39254</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59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118142</xdr:rowOff>
    </xdr:from>
    <xdr:to>
      <xdr:col>3</xdr:col>
      <xdr:colOff>3175</xdr:colOff>
      <xdr:row>95</xdr:row>
      <xdr:rowOff>48292</xdr:rowOff>
    </xdr:to>
    <xdr:sp macro="" textlink="">
      <xdr:nvSpPr>
        <xdr:cNvPr id="259" name="円/楕円 258">
          <a:extLst>
            <a:ext uri="{FF2B5EF4-FFF2-40B4-BE49-F238E27FC236}">
              <a16:creationId xmlns:a16="http://schemas.microsoft.com/office/drawing/2014/main" xmlns="" id="{00000000-0008-0000-0600-000003010000}"/>
            </a:ext>
          </a:extLst>
        </xdr:cNvPr>
        <xdr:cNvSpPr/>
      </xdr:nvSpPr>
      <xdr:spPr>
        <a:xfrm>
          <a:off x="1968500" y="162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64819</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0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122143</xdr:rowOff>
    </xdr:from>
    <xdr:to>
      <xdr:col>1</xdr:col>
      <xdr:colOff>485775</xdr:colOff>
      <xdr:row>95</xdr:row>
      <xdr:rowOff>52293</xdr:rowOff>
    </xdr:to>
    <xdr:sp macro="" textlink="">
      <xdr:nvSpPr>
        <xdr:cNvPr id="261" name="円/楕円 260">
          <a:extLst>
            <a:ext uri="{FF2B5EF4-FFF2-40B4-BE49-F238E27FC236}">
              <a16:creationId xmlns:a16="http://schemas.microsoft.com/office/drawing/2014/main" xmlns="" id="{00000000-0008-0000-0600-000005010000}"/>
            </a:ext>
          </a:extLst>
        </xdr:cNvPr>
        <xdr:cNvSpPr/>
      </xdr:nvSpPr>
      <xdr:spPr>
        <a:xfrm>
          <a:off x="1079500" y="162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68820</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0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157264</xdr:rowOff>
    </xdr:from>
    <xdr:to>
      <xdr:col>15</xdr:col>
      <xdr:colOff>180975</xdr:colOff>
      <xdr:row>36</xdr:row>
      <xdr:rowOff>38938</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158014"/>
          <a:ext cx="838200" cy="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a:extLst>
            <a:ext uri="{FF2B5EF4-FFF2-40B4-BE49-F238E27FC236}">
              <a16:creationId xmlns:a16="http://schemas.microsoft.com/office/drawing/2014/main" xmlns="" id="{00000000-0008-0000-0600-000025010000}"/>
            </a:ext>
          </a:extLst>
        </xdr:cNvPr>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157264</xdr:rowOff>
    </xdr:from>
    <xdr:to>
      <xdr:col>14</xdr:col>
      <xdr:colOff>28575</xdr:colOff>
      <xdr:row>36</xdr:row>
      <xdr:rowOff>56578</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158014"/>
          <a:ext cx="889000" cy="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a:extLst>
            <a:ext uri="{FF2B5EF4-FFF2-40B4-BE49-F238E27FC236}">
              <a16:creationId xmlns:a16="http://schemas.microsoft.com/office/drawing/2014/main" xmlns="" id="{00000000-0008-0000-0600-000027010000}"/>
            </a:ext>
          </a:extLst>
        </xdr:cNvPr>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35763</xdr:rowOff>
    </xdr:from>
    <xdr:to>
      <xdr:col>12</xdr:col>
      <xdr:colOff>511175</xdr:colOff>
      <xdr:row>36</xdr:row>
      <xdr:rowOff>56578</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207963"/>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a:extLst>
            <a:ext uri="{FF2B5EF4-FFF2-40B4-BE49-F238E27FC236}">
              <a16:creationId xmlns:a16="http://schemas.microsoft.com/office/drawing/2014/main" xmlns="" id="{00000000-0008-0000-0600-00002A010000}"/>
            </a:ext>
          </a:extLst>
        </xdr:cNvPr>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35763</xdr:rowOff>
    </xdr:from>
    <xdr:to>
      <xdr:col>11</xdr:col>
      <xdr:colOff>307975</xdr:colOff>
      <xdr:row>36</xdr:row>
      <xdr:rowOff>54166</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207963"/>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a:extLst>
            <a:ext uri="{FF2B5EF4-FFF2-40B4-BE49-F238E27FC236}">
              <a16:creationId xmlns:a16="http://schemas.microsoft.com/office/drawing/2014/main" xmlns="" id="{00000000-0008-0000-0600-00002D010000}"/>
            </a:ext>
          </a:extLst>
        </xdr:cNvPr>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a:extLst>
            <a:ext uri="{FF2B5EF4-FFF2-40B4-BE49-F238E27FC236}">
              <a16:creationId xmlns:a16="http://schemas.microsoft.com/office/drawing/2014/main" xmlns="" id="{00000000-0008-0000-0600-00002F010000}"/>
            </a:ext>
          </a:extLst>
        </xdr:cNvPr>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159588</xdr:rowOff>
    </xdr:from>
    <xdr:to>
      <xdr:col>15</xdr:col>
      <xdr:colOff>231775</xdr:colOff>
      <xdr:row>36</xdr:row>
      <xdr:rowOff>89738</xdr:rowOff>
    </xdr:to>
    <xdr:sp macro="" textlink="">
      <xdr:nvSpPr>
        <xdr:cNvPr id="310" name="円/楕円 309">
          <a:extLst>
            <a:ext uri="{FF2B5EF4-FFF2-40B4-BE49-F238E27FC236}">
              <a16:creationId xmlns:a16="http://schemas.microsoft.com/office/drawing/2014/main" xmlns="" id="{00000000-0008-0000-0600-000036010000}"/>
            </a:ext>
          </a:extLst>
        </xdr:cNvPr>
        <xdr:cNvSpPr/>
      </xdr:nvSpPr>
      <xdr:spPr>
        <a:xfrm>
          <a:off x="10426700" y="61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138015</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1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40,934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106464</xdr:rowOff>
    </xdr:from>
    <xdr:to>
      <xdr:col>14</xdr:col>
      <xdr:colOff>79375</xdr:colOff>
      <xdr:row>36</xdr:row>
      <xdr:rowOff>36614</xdr:rowOff>
    </xdr:to>
    <xdr:sp macro="" textlink="">
      <xdr:nvSpPr>
        <xdr:cNvPr id="312" name="円/楕円 311">
          <a:extLst>
            <a:ext uri="{FF2B5EF4-FFF2-40B4-BE49-F238E27FC236}">
              <a16:creationId xmlns:a16="http://schemas.microsoft.com/office/drawing/2014/main" xmlns="" id="{00000000-0008-0000-0600-000038010000}"/>
            </a:ext>
          </a:extLst>
        </xdr:cNvPr>
        <xdr:cNvSpPr/>
      </xdr:nvSpPr>
      <xdr:spPr>
        <a:xfrm>
          <a:off x="9588500" y="61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53141</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58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5778</xdr:rowOff>
    </xdr:from>
    <xdr:to>
      <xdr:col>12</xdr:col>
      <xdr:colOff>561975</xdr:colOff>
      <xdr:row>36</xdr:row>
      <xdr:rowOff>107378</xdr:rowOff>
    </xdr:to>
    <xdr:sp macro="" textlink="">
      <xdr:nvSpPr>
        <xdr:cNvPr id="314" name="円/楕円 313">
          <a:extLst>
            <a:ext uri="{FF2B5EF4-FFF2-40B4-BE49-F238E27FC236}">
              <a16:creationId xmlns:a16="http://schemas.microsoft.com/office/drawing/2014/main" xmlns="" id="{00000000-0008-0000-0600-00003A010000}"/>
            </a:ext>
          </a:extLst>
        </xdr:cNvPr>
        <xdr:cNvSpPr/>
      </xdr:nvSpPr>
      <xdr:spPr>
        <a:xfrm>
          <a:off x="8699500" y="61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98505</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2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156413</xdr:rowOff>
    </xdr:from>
    <xdr:to>
      <xdr:col>11</xdr:col>
      <xdr:colOff>358775</xdr:colOff>
      <xdr:row>36</xdr:row>
      <xdr:rowOff>86563</xdr:rowOff>
    </xdr:to>
    <xdr:sp macro="" textlink="">
      <xdr:nvSpPr>
        <xdr:cNvPr id="316" name="円/楕円 315">
          <a:extLst>
            <a:ext uri="{FF2B5EF4-FFF2-40B4-BE49-F238E27FC236}">
              <a16:creationId xmlns:a16="http://schemas.microsoft.com/office/drawing/2014/main" xmlns="" id="{00000000-0008-0000-0600-00003C010000}"/>
            </a:ext>
          </a:extLst>
        </xdr:cNvPr>
        <xdr:cNvSpPr/>
      </xdr:nvSpPr>
      <xdr:spPr>
        <a:xfrm>
          <a:off x="7810500" y="61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103090</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9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3366</xdr:rowOff>
    </xdr:from>
    <xdr:to>
      <xdr:col>10</xdr:col>
      <xdr:colOff>155575</xdr:colOff>
      <xdr:row>36</xdr:row>
      <xdr:rowOff>104966</xdr:rowOff>
    </xdr:to>
    <xdr:sp macro="" textlink="">
      <xdr:nvSpPr>
        <xdr:cNvPr id="318" name="円/楕円 317">
          <a:extLst>
            <a:ext uri="{FF2B5EF4-FFF2-40B4-BE49-F238E27FC236}">
              <a16:creationId xmlns:a16="http://schemas.microsoft.com/office/drawing/2014/main" xmlns="" id="{00000000-0008-0000-0600-00003E010000}"/>
            </a:ext>
          </a:extLst>
        </xdr:cNvPr>
        <xdr:cNvSpPr/>
      </xdr:nvSpPr>
      <xdr:spPr>
        <a:xfrm>
          <a:off x="6921500" y="61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121493</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595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148888</xdr:rowOff>
    </xdr:from>
    <xdr:to>
      <xdr:col>15</xdr:col>
      <xdr:colOff>180975</xdr:colOff>
      <xdr:row>55</xdr:row>
      <xdr:rowOff>149834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9639300" y="9407188"/>
          <a:ext cx="838200" cy="17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a:extLst>
            <a:ext uri="{FF2B5EF4-FFF2-40B4-BE49-F238E27FC236}">
              <a16:creationId xmlns:a16="http://schemas.microsoft.com/office/drawing/2014/main" xmlns="" id="{00000000-0008-0000-0600-000060010000}"/>
            </a:ext>
          </a:extLst>
        </xdr:cNvPr>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149834</xdr:rowOff>
    </xdr:from>
    <xdr:to>
      <xdr:col>14</xdr:col>
      <xdr:colOff>28575</xdr:colOff>
      <xdr:row>56</xdr:row>
      <xdr:rowOff>11705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9579584"/>
          <a:ext cx="889000" cy="3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a:extLst>
            <a:ext uri="{FF2B5EF4-FFF2-40B4-BE49-F238E27FC236}">
              <a16:creationId xmlns:a16="http://schemas.microsoft.com/office/drawing/2014/main" xmlns="" id="{00000000-0008-0000-0600-000062010000}"/>
            </a:ext>
          </a:extLst>
        </xdr:cNvPr>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149432</xdr:rowOff>
    </xdr:from>
    <xdr:to>
      <xdr:col>12</xdr:col>
      <xdr:colOff>511175</xdr:colOff>
      <xdr:row>56</xdr:row>
      <xdr:rowOff>11705</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7861300" y="9579182"/>
          <a:ext cx="889000" cy="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149432</xdr:rowOff>
    </xdr:from>
    <xdr:to>
      <xdr:col>11</xdr:col>
      <xdr:colOff>307975</xdr:colOff>
      <xdr:row>55</xdr:row>
      <xdr:rowOff>164933</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9579182"/>
          <a:ext cx="889000" cy="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a:extLst>
            <a:ext uri="{FF2B5EF4-FFF2-40B4-BE49-F238E27FC236}">
              <a16:creationId xmlns:a16="http://schemas.microsoft.com/office/drawing/2014/main" xmlns="" id="{00000000-0008-0000-0600-000068010000}"/>
            </a:ext>
          </a:extLst>
        </xdr:cNvPr>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a:extLst>
            <a:ext uri="{FF2B5EF4-FFF2-40B4-BE49-F238E27FC236}">
              <a16:creationId xmlns:a16="http://schemas.microsoft.com/office/drawing/2014/main" xmlns="" id="{00000000-0008-0000-0600-00006A010000}"/>
            </a:ext>
          </a:extLst>
        </xdr:cNvPr>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137333</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7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98088</xdr:rowOff>
    </xdr:from>
    <xdr:to>
      <xdr:col>15</xdr:col>
      <xdr:colOff>231775</xdr:colOff>
      <xdr:row>55</xdr:row>
      <xdr:rowOff>28238</xdr:rowOff>
    </xdr:to>
    <xdr:sp macro="" textlink="">
      <xdr:nvSpPr>
        <xdr:cNvPr id="369" name="円/楕円 368">
          <a:extLst>
            <a:ext uri="{FF2B5EF4-FFF2-40B4-BE49-F238E27FC236}">
              <a16:creationId xmlns:a16="http://schemas.microsoft.com/office/drawing/2014/main" xmlns="" id="{00000000-0008-0000-0600-000071010000}"/>
            </a:ext>
          </a:extLst>
        </xdr:cNvPr>
        <xdr:cNvSpPr/>
      </xdr:nvSpPr>
      <xdr:spPr>
        <a:xfrm>
          <a:off x="10426700" y="93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120965</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2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74,156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99034</xdr:rowOff>
    </xdr:from>
    <xdr:to>
      <xdr:col>14</xdr:col>
      <xdr:colOff>79375</xdr:colOff>
      <xdr:row>56</xdr:row>
      <xdr:rowOff>29184</xdr:rowOff>
    </xdr:to>
    <xdr:sp macro="" textlink="">
      <xdr:nvSpPr>
        <xdr:cNvPr id="371" name="円/楕円 370">
          <a:extLst>
            <a:ext uri="{FF2B5EF4-FFF2-40B4-BE49-F238E27FC236}">
              <a16:creationId xmlns:a16="http://schemas.microsoft.com/office/drawing/2014/main" xmlns="" id="{00000000-0008-0000-0600-000073010000}"/>
            </a:ext>
          </a:extLst>
        </xdr:cNvPr>
        <xdr:cNvSpPr/>
      </xdr:nvSpPr>
      <xdr:spPr>
        <a:xfrm>
          <a:off x="9588500" y="95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20311</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962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132355</xdr:rowOff>
    </xdr:from>
    <xdr:to>
      <xdr:col>12</xdr:col>
      <xdr:colOff>561975</xdr:colOff>
      <xdr:row>56</xdr:row>
      <xdr:rowOff>62505</xdr:rowOff>
    </xdr:to>
    <xdr:sp macro="" textlink="">
      <xdr:nvSpPr>
        <xdr:cNvPr id="373" name="円/楕円 372">
          <a:extLst>
            <a:ext uri="{FF2B5EF4-FFF2-40B4-BE49-F238E27FC236}">
              <a16:creationId xmlns:a16="http://schemas.microsoft.com/office/drawing/2014/main" xmlns="" id="{00000000-0008-0000-0600-000075010000}"/>
            </a:ext>
          </a:extLst>
        </xdr:cNvPr>
        <xdr:cNvSpPr/>
      </xdr:nvSpPr>
      <xdr:spPr>
        <a:xfrm>
          <a:off x="8699500" y="95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53632</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96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98632</xdr:rowOff>
    </xdr:from>
    <xdr:to>
      <xdr:col>11</xdr:col>
      <xdr:colOff>358775</xdr:colOff>
      <xdr:row>56</xdr:row>
      <xdr:rowOff>28782</xdr:rowOff>
    </xdr:to>
    <xdr:sp macro="" textlink="">
      <xdr:nvSpPr>
        <xdr:cNvPr id="375" name="円/楕円 374">
          <a:extLst>
            <a:ext uri="{FF2B5EF4-FFF2-40B4-BE49-F238E27FC236}">
              <a16:creationId xmlns:a16="http://schemas.microsoft.com/office/drawing/2014/main" xmlns="" id="{00000000-0008-0000-0600-000077010000}"/>
            </a:ext>
          </a:extLst>
        </xdr:cNvPr>
        <xdr:cNvSpPr/>
      </xdr:nvSpPr>
      <xdr:spPr>
        <a:xfrm>
          <a:off x="7810500" y="95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45309</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930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114133</xdr:rowOff>
    </xdr:from>
    <xdr:to>
      <xdr:col>10</xdr:col>
      <xdr:colOff>155575</xdr:colOff>
      <xdr:row>56</xdr:row>
      <xdr:rowOff>44283</xdr:rowOff>
    </xdr:to>
    <xdr:sp macro="" textlink="">
      <xdr:nvSpPr>
        <xdr:cNvPr id="377" name="円/楕円 376">
          <a:extLst>
            <a:ext uri="{FF2B5EF4-FFF2-40B4-BE49-F238E27FC236}">
              <a16:creationId xmlns:a16="http://schemas.microsoft.com/office/drawing/2014/main" xmlns="" id="{00000000-0008-0000-0600-000079010000}"/>
            </a:ext>
          </a:extLst>
        </xdr:cNvPr>
        <xdr:cNvSpPr/>
      </xdr:nvSpPr>
      <xdr:spPr>
        <a:xfrm>
          <a:off x="6921500" y="95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60810</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931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50333</xdr:rowOff>
    </xdr:from>
    <xdr:to>
      <xdr:col>15</xdr:col>
      <xdr:colOff>180975</xdr:colOff>
      <xdr:row>77</xdr:row>
      <xdr:rowOff>74304</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9639300" y="13251983"/>
          <a:ext cx="8382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a:extLst>
            <a:ext uri="{FF2B5EF4-FFF2-40B4-BE49-F238E27FC236}">
              <a16:creationId xmlns:a16="http://schemas.microsoft.com/office/drawing/2014/main" xmlns="" id="{00000000-0008-0000-0600-00009B010000}"/>
            </a:ext>
          </a:extLst>
        </xdr:cNvPr>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170983</xdr:rowOff>
    </xdr:from>
    <xdr:to>
      <xdr:col>15</xdr:col>
      <xdr:colOff>231775</xdr:colOff>
      <xdr:row>77</xdr:row>
      <xdr:rowOff>101133</xdr:rowOff>
    </xdr:to>
    <xdr:sp macro="" textlink="">
      <xdr:nvSpPr>
        <xdr:cNvPr id="419" name="円/楕円 418">
          <a:extLst>
            <a:ext uri="{FF2B5EF4-FFF2-40B4-BE49-F238E27FC236}">
              <a16:creationId xmlns:a16="http://schemas.microsoft.com/office/drawing/2014/main" xmlns="" id="{00000000-0008-0000-0600-0000A3010000}"/>
            </a:ext>
          </a:extLst>
        </xdr:cNvPr>
        <xdr:cNvSpPr/>
      </xdr:nvSpPr>
      <xdr:spPr>
        <a:xfrm>
          <a:off x="10426700" y="132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22410</xdr:rowOff>
    </xdr:from>
    <xdr:ext cx="534377"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0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23504</xdr:rowOff>
    </xdr:from>
    <xdr:to>
      <xdr:col>14</xdr:col>
      <xdr:colOff>79375</xdr:colOff>
      <xdr:row>77</xdr:row>
      <xdr:rowOff>125104</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9588500" y="132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116231</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372111" y="1331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a16="http://schemas.microsoft.com/office/drawing/2014/main" xmlns=""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107125</xdr:rowOff>
    </xdr:from>
    <xdr:to>
      <xdr:col>15</xdr:col>
      <xdr:colOff>180975</xdr:colOff>
      <xdr:row>97</xdr:row>
      <xdr:rowOff>130001</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737775"/>
          <a:ext cx="8382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a:extLst>
            <a:ext uri="{FF2B5EF4-FFF2-40B4-BE49-F238E27FC236}">
              <a16:creationId xmlns:a16="http://schemas.microsoft.com/office/drawing/2014/main" xmlns="" id="{00000000-0008-0000-0600-0000C7010000}"/>
            </a:ext>
          </a:extLst>
        </xdr:cNvPr>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a:extLst>
            <a:ext uri="{FF2B5EF4-FFF2-40B4-BE49-F238E27FC236}">
              <a16:creationId xmlns:a16="http://schemas.microsoft.com/office/drawing/2014/main" xmlns="" id="{00000000-0008-0000-0600-0000C8010000}"/>
            </a:ext>
          </a:extLst>
        </xdr:cNvPr>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56325</xdr:rowOff>
    </xdr:from>
    <xdr:to>
      <xdr:col>15</xdr:col>
      <xdr:colOff>231775</xdr:colOff>
      <xdr:row>97</xdr:row>
      <xdr:rowOff>157925</xdr:rowOff>
    </xdr:to>
    <xdr:sp macro="" textlink="">
      <xdr:nvSpPr>
        <xdr:cNvPr id="463" name="円/楕円 462">
          <a:extLst>
            <a:ext uri="{FF2B5EF4-FFF2-40B4-BE49-F238E27FC236}">
              <a16:creationId xmlns:a16="http://schemas.microsoft.com/office/drawing/2014/main" xmlns="" id="{00000000-0008-0000-0600-0000CF010000}"/>
            </a:ext>
          </a:extLst>
        </xdr:cNvPr>
        <xdr:cNvSpPr/>
      </xdr:nvSpPr>
      <xdr:spPr>
        <a:xfrm>
          <a:off x="10426700" y="166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34752</xdr:rowOff>
    </xdr:from>
    <xdr:ext cx="534377" cy="259045"/>
    <xdr:sp macro="" textlink="">
      <xdr:nvSpPr>
        <xdr:cNvPr id="464" name="普通建設事業費 （ うち更新整備　）該当値テキスト">
          <a:extLst>
            <a:ext uri="{FF2B5EF4-FFF2-40B4-BE49-F238E27FC236}">
              <a16:creationId xmlns:a16="http://schemas.microsoft.com/office/drawing/2014/main" xmlns="" id="{00000000-0008-0000-0600-0000D0010000}"/>
            </a:ext>
          </a:extLst>
        </xdr:cNvPr>
        <xdr:cNvSpPr txBox="1"/>
      </xdr:nvSpPr>
      <xdr:spPr>
        <a:xfrm>
          <a:off x="10528300" y="16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79201</xdr:rowOff>
    </xdr:from>
    <xdr:to>
      <xdr:col>14</xdr:col>
      <xdr:colOff>79375</xdr:colOff>
      <xdr:row>98</xdr:row>
      <xdr:rowOff>9351</xdr:rowOff>
    </xdr:to>
    <xdr:sp macro="" textlink="">
      <xdr:nvSpPr>
        <xdr:cNvPr id="465" name="円/楕円 464">
          <a:extLst>
            <a:ext uri="{FF2B5EF4-FFF2-40B4-BE49-F238E27FC236}">
              <a16:creationId xmlns:a16="http://schemas.microsoft.com/office/drawing/2014/main" xmlns="" id="{00000000-0008-0000-0600-0000D1010000}"/>
            </a:ext>
          </a:extLst>
        </xdr:cNvPr>
        <xdr:cNvSpPr/>
      </xdr:nvSpPr>
      <xdr:spPr>
        <a:xfrm>
          <a:off x="9588500" y="16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478</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8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a:extLst>
            <a:ext uri="{FF2B5EF4-FFF2-40B4-BE49-F238E27FC236}">
              <a16:creationId xmlns:a16="http://schemas.microsoft.com/office/drawing/2014/main" xmlns="" id="{00000000-0008-0000-0600-0000E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a:extLst>
            <a:ext uri="{FF2B5EF4-FFF2-40B4-BE49-F238E27FC236}">
              <a16:creationId xmlns:a16="http://schemas.microsoft.com/office/drawing/2014/main" xmlns="" id="{00000000-0008-0000-0600-0000ED010000}"/>
            </a:ext>
          </a:extLst>
        </xdr:cNvPr>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a:extLst>
            <a:ext uri="{FF2B5EF4-FFF2-40B4-BE49-F238E27FC236}">
              <a16:creationId xmlns:a16="http://schemas.microsoft.com/office/drawing/2014/main" xmlns="" id="{00000000-0008-0000-0600-0000F0010000}"/>
            </a:ext>
          </a:extLst>
        </xdr:cNvPr>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a:extLst>
            <a:ext uri="{FF2B5EF4-FFF2-40B4-BE49-F238E27FC236}">
              <a16:creationId xmlns:a16="http://schemas.microsoft.com/office/drawing/2014/main" xmlns="" id="{00000000-0008-0000-0600-0000F1010000}"/>
            </a:ext>
          </a:extLst>
        </xdr:cNvPr>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a:extLst>
            <a:ext uri="{FF2B5EF4-FFF2-40B4-BE49-F238E27FC236}">
              <a16:creationId xmlns:a16="http://schemas.microsoft.com/office/drawing/2014/main" xmlns="" id="{00000000-0008-0000-0600-0000F3010000}"/>
            </a:ext>
          </a:extLst>
        </xdr:cNvPr>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33401</xdr:rowOff>
    </xdr:from>
    <xdr:to>
      <xdr:col>21</xdr:col>
      <xdr:colOff>161925</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3703300" y="671995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a:extLst>
            <a:ext uri="{FF2B5EF4-FFF2-40B4-BE49-F238E27FC236}">
              <a16:creationId xmlns:a16="http://schemas.microsoft.com/office/drawing/2014/main" xmlns="" id="{00000000-0008-0000-0600-0000F6010000}"/>
            </a:ext>
          </a:extLst>
        </xdr:cNvPr>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33401</xdr:rowOff>
    </xdr:from>
    <xdr:to>
      <xdr:col>19</xdr:col>
      <xdr:colOff>644525</xdr:colOff>
      <xdr:row>39</xdr:row>
      <xdr:rowOff>35573</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flipV="1">
          <a:off x="12814300" y="671995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a:extLst>
            <a:ext uri="{FF2B5EF4-FFF2-40B4-BE49-F238E27FC236}">
              <a16:creationId xmlns:a16="http://schemas.microsoft.com/office/drawing/2014/main" xmlns="" id="{00000000-0008-0000-0600-0000F9010000}"/>
            </a:ext>
          </a:extLst>
        </xdr:cNvPr>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a:extLst>
            <a:ext uri="{FF2B5EF4-FFF2-40B4-BE49-F238E27FC236}">
              <a16:creationId xmlns:a16="http://schemas.microsoft.com/office/drawing/2014/main" xmlns="" id="{00000000-0008-0000-0600-0000FB010000}"/>
            </a:ext>
          </a:extLst>
        </xdr:cNvPr>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a:extLst>
            <a:ext uri="{FF2B5EF4-FFF2-40B4-BE49-F238E27FC236}">
              <a16:creationId xmlns:a16="http://schemas.microsoft.com/office/drawing/2014/main" xmlns="" id="{00000000-0008-0000-0600-00000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a:extLst>
            <a:ext uri="{FF2B5EF4-FFF2-40B4-BE49-F238E27FC236}">
              <a16:creationId xmlns:a16="http://schemas.microsoft.com/office/drawing/2014/main" xmlns="" id="{00000000-0008-0000-0600-000003020000}"/>
            </a:ext>
          </a:extLst>
        </xdr:cNvPr>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a:extLst>
            <a:ext uri="{FF2B5EF4-FFF2-40B4-BE49-F238E27FC236}">
              <a16:creationId xmlns:a16="http://schemas.microsoft.com/office/drawing/2014/main" xmlns="" id="{00000000-0008-0000-0600-00000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a:extLst>
            <a:ext uri="{FF2B5EF4-FFF2-40B4-BE49-F238E27FC236}">
              <a16:creationId xmlns:a16="http://schemas.microsoft.com/office/drawing/2014/main" xmlns="" id="{00000000-0008-0000-0600-00000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154051</xdr:rowOff>
    </xdr:from>
    <xdr:to>
      <xdr:col>20</xdr:col>
      <xdr:colOff>9525</xdr:colOff>
      <xdr:row>39</xdr:row>
      <xdr:rowOff>84201</xdr:rowOff>
    </xdr:to>
    <xdr:sp macro="" textlink="">
      <xdr:nvSpPr>
        <xdr:cNvPr id="520" name="円/楕円 519">
          <a:extLst>
            <a:ext uri="{FF2B5EF4-FFF2-40B4-BE49-F238E27FC236}">
              <a16:creationId xmlns:a16="http://schemas.microsoft.com/office/drawing/2014/main" xmlns="" id="{00000000-0008-0000-0600-000008020000}"/>
            </a:ext>
          </a:extLst>
        </xdr:cNvPr>
        <xdr:cNvSpPr/>
      </xdr:nvSpPr>
      <xdr:spPr>
        <a:xfrm>
          <a:off x="13652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75328</xdr:rowOff>
    </xdr:from>
    <xdr:ext cx="378565"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14017" y="676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156223</xdr:rowOff>
    </xdr:from>
    <xdr:to>
      <xdr:col>18</xdr:col>
      <xdr:colOff>492125</xdr:colOff>
      <xdr:row>39</xdr:row>
      <xdr:rowOff>86373</xdr:rowOff>
    </xdr:to>
    <xdr:sp macro="" textlink="">
      <xdr:nvSpPr>
        <xdr:cNvPr id="522" name="円/楕円 521">
          <a:extLst>
            <a:ext uri="{FF2B5EF4-FFF2-40B4-BE49-F238E27FC236}">
              <a16:creationId xmlns:a16="http://schemas.microsoft.com/office/drawing/2014/main" xmlns="" id="{00000000-0008-0000-0600-00000A020000}"/>
            </a:ext>
          </a:extLst>
        </xdr:cNvPr>
        <xdr:cNvSpPr/>
      </xdr:nvSpPr>
      <xdr:spPr>
        <a:xfrm>
          <a:off x="12763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77500</xdr:rowOff>
    </xdr:from>
    <xdr:ext cx="378565"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625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a:extLst>
            <a:ext uri="{FF2B5EF4-FFF2-40B4-BE49-F238E27FC236}">
              <a16:creationId xmlns:a16="http://schemas.microsoft.com/office/drawing/2014/main" xmlns=""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xmlns=""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xmlns=""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xmlns=""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a:extLst>
            <a:ext uri="{FF2B5EF4-FFF2-40B4-BE49-F238E27FC236}">
              <a16:creationId xmlns:a16="http://schemas.microsoft.com/office/drawing/2014/main" xmlns=""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a:extLst>
            <a:ext uri="{FF2B5EF4-FFF2-40B4-BE49-F238E27FC236}">
              <a16:creationId xmlns:a16="http://schemas.microsoft.com/office/drawing/2014/main" xmlns=""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a:extLst>
            <a:ext uri="{FF2B5EF4-FFF2-40B4-BE49-F238E27FC236}">
              <a16:creationId xmlns:a16="http://schemas.microsoft.com/office/drawing/2014/main" xmlns=""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a:extLst>
            <a:ext uri="{FF2B5EF4-FFF2-40B4-BE49-F238E27FC236}">
              <a16:creationId xmlns:a16="http://schemas.microsoft.com/office/drawing/2014/main" xmlns=""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a:extLst>
            <a:ext uri="{FF2B5EF4-FFF2-40B4-BE49-F238E27FC236}">
              <a16:creationId xmlns:a16="http://schemas.microsoft.com/office/drawing/2014/main" xmlns=""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a:extLst>
            <a:ext uri="{FF2B5EF4-FFF2-40B4-BE49-F238E27FC236}">
              <a16:creationId xmlns:a16="http://schemas.microsoft.com/office/drawing/2014/main" xmlns=""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xmlns=""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a:extLst>
            <a:ext uri="{FF2B5EF4-FFF2-40B4-BE49-F238E27FC236}">
              <a16:creationId xmlns:a16="http://schemas.microsoft.com/office/drawing/2014/main" xmlns=""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a:extLst>
            <a:ext uri="{FF2B5EF4-FFF2-40B4-BE49-F238E27FC236}">
              <a16:creationId xmlns:a16="http://schemas.microsoft.com/office/drawing/2014/main" xmlns=""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a:extLst>
            <a:ext uri="{FF2B5EF4-FFF2-40B4-BE49-F238E27FC236}">
              <a16:creationId xmlns:a16="http://schemas.microsoft.com/office/drawing/2014/main" xmlns=""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a:extLst>
            <a:ext uri="{FF2B5EF4-FFF2-40B4-BE49-F238E27FC236}">
              <a16:creationId xmlns:a16="http://schemas.microsoft.com/office/drawing/2014/main" xmlns="" id="{00000000-0008-0000-0600-00004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a:extLst>
            <a:ext uri="{FF2B5EF4-FFF2-40B4-BE49-F238E27FC236}">
              <a16:creationId xmlns:a16="http://schemas.microsoft.com/office/drawing/2014/main" xmlns="" id="{00000000-0008-0000-0600-00004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a:extLst>
            <a:ext uri="{FF2B5EF4-FFF2-40B4-BE49-F238E27FC236}">
              <a16:creationId xmlns:a16="http://schemas.microsoft.com/office/drawing/2014/main" xmlns="" id="{00000000-0008-0000-0600-00004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a:extLst>
            <a:ext uri="{FF2B5EF4-FFF2-40B4-BE49-F238E27FC236}">
              <a16:creationId xmlns:a16="http://schemas.microsoft.com/office/drawing/2014/main" xmlns="" id="{00000000-0008-0000-0600-000057020000}"/>
            </a:ext>
          </a:extLst>
        </xdr:cNvPr>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a:extLst>
            <a:ext uri="{FF2B5EF4-FFF2-40B4-BE49-F238E27FC236}">
              <a16:creationId xmlns:a16="http://schemas.microsoft.com/office/drawing/2014/main" xmlns="" id="{00000000-0008-0000-0600-000059020000}"/>
            </a:ext>
          </a:extLst>
        </xdr:cNvPr>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161891</xdr:rowOff>
    </xdr:from>
    <xdr:to>
      <xdr:col>23</xdr:col>
      <xdr:colOff>517525</xdr:colOff>
      <xdr:row>75</xdr:row>
      <xdr:rowOff>47117</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flipV="1">
          <a:off x="15481300" y="12849191"/>
          <a:ext cx="8382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a:extLst>
            <a:ext uri="{FF2B5EF4-FFF2-40B4-BE49-F238E27FC236}">
              <a16:creationId xmlns:a16="http://schemas.microsoft.com/office/drawing/2014/main" xmlns="" id="{00000000-0008-0000-0600-00005C020000}"/>
            </a:ext>
          </a:extLst>
        </xdr:cNvPr>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a:extLst>
            <a:ext uri="{FF2B5EF4-FFF2-40B4-BE49-F238E27FC236}">
              <a16:creationId xmlns:a16="http://schemas.microsoft.com/office/drawing/2014/main" xmlns="" id="{00000000-0008-0000-0600-00005D020000}"/>
            </a:ext>
          </a:extLst>
        </xdr:cNvPr>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47117</xdr:rowOff>
    </xdr:from>
    <xdr:to>
      <xdr:col>22</xdr:col>
      <xdr:colOff>365125</xdr:colOff>
      <xdr:row>75</xdr:row>
      <xdr:rowOff>96086</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flipV="1">
          <a:off x="14592300" y="12905867"/>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a:extLst>
            <a:ext uri="{FF2B5EF4-FFF2-40B4-BE49-F238E27FC236}">
              <a16:creationId xmlns:a16="http://schemas.microsoft.com/office/drawing/2014/main" xmlns="" id="{00000000-0008-0000-0600-00005F020000}"/>
            </a:ext>
          </a:extLst>
        </xdr:cNvPr>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96086</xdr:rowOff>
    </xdr:from>
    <xdr:to>
      <xdr:col>21</xdr:col>
      <xdr:colOff>161925</xdr:colOff>
      <xdr:row>75</xdr:row>
      <xdr:rowOff>111844</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flipV="1">
          <a:off x="13703300" y="12954836"/>
          <a:ext cx="889000" cy="1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a:extLst>
            <a:ext uri="{FF2B5EF4-FFF2-40B4-BE49-F238E27FC236}">
              <a16:creationId xmlns:a16="http://schemas.microsoft.com/office/drawing/2014/main" xmlns="" id="{00000000-0008-0000-0600-000062020000}"/>
            </a:ext>
          </a:extLst>
        </xdr:cNvPr>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111844</xdr:rowOff>
    </xdr:from>
    <xdr:to>
      <xdr:col>19</xdr:col>
      <xdr:colOff>644525</xdr:colOff>
      <xdr:row>76</xdr:row>
      <xdr:rowOff>32814</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flipV="1">
          <a:off x="12814300" y="12970594"/>
          <a:ext cx="8890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a:extLst>
            <a:ext uri="{FF2B5EF4-FFF2-40B4-BE49-F238E27FC236}">
              <a16:creationId xmlns:a16="http://schemas.microsoft.com/office/drawing/2014/main" xmlns="" id="{00000000-0008-0000-0600-000065020000}"/>
            </a:ext>
          </a:extLst>
        </xdr:cNvPr>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a:extLst>
            <a:ext uri="{FF2B5EF4-FFF2-40B4-BE49-F238E27FC236}">
              <a16:creationId xmlns:a16="http://schemas.microsoft.com/office/drawing/2014/main" xmlns="" id="{00000000-0008-0000-0600-000067020000}"/>
            </a:ext>
          </a:extLst>
        </xdr:cNvPr>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111091</xdr:rowOff>
    </xdr:from>
    <xdr:to>
      <xdr:col>23</xdr:col>
      <xdr:colOff>568325</xdr:colOff>
      <xdr:row>75</xdr:row>
      <xdr:rowOff>41241</xdr:rowOff>
    </xdr:to>
    <xdr:sp macro="" textlink="">
      <xdr:nvSpPr>
        <xdr:cNvPr id="622" name="円/楕円 621">
          <a:extLst>
            <a:ext uri="{FF2B5EF4-FFF2-40B4-BE49-F238E27FC236}">
              <a16:creationId xmlns:a16="http://schemas.microsoft.com/office/drawing/2014/main" xmlns="" id="{00000000-0008-0000-0600-00006E020000}"/>
            </a:ext>
          </a:extLst>
        </xdr:cNvPr>
        <xdr:cNvSpPr/>
      </xdr:nvSpPr>
      <xdr:spPr>
        <a:xfrm>
          <a:off x="16268700" y="127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133968</xdr:rowOff>
    </xdr:from>
    <xdr:ext cx="534377" cy="259045"/>
    <xdr:sp macro="" textlink="">
      <xdr:nvSpPr>
        <xdr:cNvPr id="623" name="公債費該当値テキスト">
          <a:extLst>
            <a:ext uri="{FF2B5EF4-FFF2-40B4-BE49-F238E27FC236}">
              <a16:creationId xmlns:a16="http://schemas.microsoft.com/office/drawing/2014/main" xmlns="" id="{00000000-0008-0000-0600-00006F020000}"/>
            </a:ext>
          </a:extLst>
        </xdr:cNvPr>
        <xdr:cNvSpPr txBox="1"/>
      </xdr:nvSpPr>
      <xdr:spPr>
        <a:xfrm>
          <a:off x="16370300" y="1264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48,641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167767</xdr:rowOff>
    </xdr:from>
    <xdr:to>
      <xdr:col>22</xdr:col>
      <xdr:colOff>415925</xdr:colOff>
      <xdr:row>75</xdr:row>
      <xdr:rowOff>97917</xdr:rowOff>
    </xdr:to>
    <xdr:sp macro="" textlink="">
      <xdr:nvSpPr>
        <xdr:cNvPr id="624" name="円/楕円 623">
          <a:extLst>
            <a:ext uri="{FF2B5EF4-FFF2-40B4-BE49-F238E27FC236}">
              <a16:creationId xmlns:a16="http://schemas.microsoft.com/office/drawing/2014/main" xmlns="" id="{00000000-0008-0000-0600-000070020000}"/>
            </a:ext>
          </a:extLst>
        </xdr:cNvPr>
        <xdr:cNvSpPr/>
      </xdr:nvSpPr>
      <xdr:spPr>
        <a:xfrm>
          <a:off x="15430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114444</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6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45286</xdr:rowOff>
    </xdr:from>
    <xdr:to>
      <xdr:col>21</xdr:col>
      <xdr:colOff>212725</xdr:colOff>
      <xdr:row>75</xdr:row>
      <xdr:rowOff>146887</xdr:rowOff>
    </xdr:to>
    <xdr:sp macro="" textlink="">
      <xdr:nvSpPr>
        <xdr:cNvPr id="626" name="円/楕円 625">
          <a:extLst>
            <a:ext uri="{FF2B5EF4-FFF2-40B4-BE49-F238E27FC236}">
              <a16:creationId xmlns:a16="http://schemas.microsoft.com/office/drawing/2014/main" xmlns="" id="{00000000-0008-0000-0600-000072020000}"/>
            </a:ext>
          </a:extLst>
        </xdr:cNvPr>
        <xdr:cNvSpPr/>
      </xdr:nvSpPr>
      <xdr:spPr>
        <a:xfrm>
          <a:off x="14541500" y="129040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138014</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325111" y="129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61044</xdr:rowOff>
    </xdr:from>
    <xdr:to>
      <xdr:col>20</xdr:col>
      <xdr:colOff>9525</xdr:colOff>
      <xdr:row>75</xdr:row>
      <xdr:rowOff>162644</xdr:rowOff>
    </xdr:to>
    <xdr:sp macro="" textlink="">
      <xdr:nvSpPr>
        <xdr:cNvPr id="628" name="円/楕円 627">
          <a:extLst>
            <a:ext uri="{FF2B5EF4-FFF2-40B4-BE49-F238E27FC236}">
              <a16:creationId xmlns:a16="http://schemas.microsoft.com/office/drawing/2014/main" xmlns="" id="{00000000-0008-0000-0600-000074020000}"/>
            </a:ext>
          </a:extLst>
        </xdr:cNvPr>
        <xdr:cNvSpPr/>
      </xdr:nvSpPr>
      <xdr:spPr>
        <a:xfrm>
          <a:off x="13652500" y="12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153770</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30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153464</xdr:rowOff>
    </xdr:from>
    <xdr:to>
      <xdr:col>18</xdr:col>
      <xdr:colOff>492125</xdr:colOff>
      <xdr:row>76</xdr:row>
      <xdr:rowOff>83614</xdr:rowOff>
    </xdr:to>
    <xdr:sp macro="" textlink="">
      <xdr:nvSpPr>
        <xdr:cNvPr id="630" name="円/楕円 629">
          <a:extLst>
            <a:ext uri="{FF2B5EF4-FFF2-40B4-BE49-F238E27FC236}">
              <a16:creationId xmlns:a16="http://schemas.microsoft.com/office/drawing/2014/main" xmlns="" id="{00000000-0008-0000-0600-000076020000}"/>
            </a:ext>
          </a:extLst>
        </xdr:cNvPr>
        <xdr:cNvSpPr/>
      </xdr:nvSpPr>
      <xdr:spPr>
        <a:xfrm>
          <a:off x="12763500" y="130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74741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310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a:extLst>
            <a:ext uri="{FF2B5EF4-FFF2-40B4-BE49-F238E27FC236}">
              <a16:creationId xmlns:a16="http://schemas.microsoft.com/office/drawing/2014/main" xmlns="" id="{00000000-0008-0000-0600-00007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a:extLst>
            <a:ext uri="{FF2B5EF4-FFF2-40B4-BE49-F238E27FC236}">
              <a16:creationId xmlns:a16="http://schemas.microsoft.com/office/drawing/2014/main" xmlns="" id="{00000000-0008-0000-0600-00007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a:extLst>
            <a:ext uri="{FF2B5EF4-FFF2-40B4-BE49-F238E27FC236}">
              <a16:creationId xmlns:a16="http://schemas.microsoft.com/office/drawing/2014/main" xmlns="" id="{00000000-0008-0000-0600-00007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a:extLst>
            <a:ext uri="{FF2B5EF4-FFF2-40B4-BE49-F238E27FC236}">
              <a16:creationId xmlns:a16="http://schemas.microsoft.com/office/drawing/2014/main" xmlns="" id="{00000000-0008-0000-0600-00007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a:extLst>
            <a:ext uri="{FF2B5EF4-FFF2-40B4-BE49-F238E27FC236}">
              <a16:creationId xmlns:a16="http://schemas.microsoft.com/office/drawing/2014/main" xmlns="" id="{00000000-0008-0000-0600-00008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a:extLst>
            <a:ext uri="{FF2B5EF4-FFF2-40B4-BE49-F238E27FC236}">
              <a16:creationId xmlns:a16="http://schemas.microsoft.com/office/drawing/2014/main" xmlns="" id="{00000000-0008-0000-0600-000090020000}"/>
            </a:ext>
          </a:extLst>
        </xdr:cNvPr>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a:extLst>
            <a:ext uri="{FF2B5EF4-FFF2-40B4-BE49-F238E27FC236}">
              <a16:creationId xmlns:a16="http://schemas.microsoft.com/office/drawing/2014/main" xmlns="" id="{00000000-0008-0000-0600-000092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36201</xdr:rowOff>
    </xdr:from>
    <xdr:to>
      <xdr:col>23</xdr:col>
      <xdr:colOff>517525</xdr:colOff>
      <xdr:row>99</xdr:row>
      <xdr:rowOff>41306</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flipV="1">
          <a:off x="15481300" y="17009751"/>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a:extLst>
            <a:ext uri="{FF2B5EF4-FFF2-40B4-BE49-F238E27FC236}">
              <a16:creationId xmlns:a16="http://schemas.microsoft.com/office/drawing/2014/main" xmlns="" id="{00000000-0008-0000-0600-000095020000}"/>
            </a:ext>
          </a:extLst>
        </xdr:cNvPr>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a:extLst>
            <a:ext uri="{FF2B5EF4-FFF2-40B4-BE49-F238E27FC236}">
              <a16:creationId xmlns:a16="http://schemas.microsoft.com/office/drawing/2014/main" xmlns="" id="{00000000-0008-0000-0600-000096020000}"/>
            </a:ext>
          </a:extLst>
        </xdr:cNvPr>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27229</xdr:rowOff>
    </xdr:from>
    <xdr:to>
      <xdr:col>22</xdr:col>
      <xdr:colOff>365125</xdr:colOff>
      <xdr:row>99</xdr:row>
      <xdr:rowOff>41306</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4592300" y="17000779"/>
          <a:ext cx="8890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a:extLst>
            <a:ext uri="{FF2B5EF4-FFF2-40B4-BE49-F238E27FC236}">
              <a16:creationId xmlns:a16="http://schemas.microsoft.com/office/drawing/2014/main" xmlns="" id="{00000000-0008-0000-0600-000098020000}"/>
            </a:ext>
          </a:extLst>
        </xdr:cNvPr>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27229</xdr:rowOff>
    </xdr:from>
    <xdr:to>
      <xdr:col>21</xdr:col>
      <xdr:colOff>161925</xdr:colOff>
      <xdr:row>99</xdr:row>
      <xdr:rowOff>43211</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3703300" y="17000779"/>
          <a:ext cx="8890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a:extLst>
            <a:ext uri="{FF2B5EF4-FFF2-40B4-BE49-F238E27FC236}">
              <a16:creationId xmlns:a16="http://schemas.microsoft.com/office/drawing/2014/main" xmlns="" id="{00000000-0008-0000-0600-00009B020000}"/>
            </a:ext>
          </a:extLst>
        </xdr:cNvPr>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140976</xdr:rowOff>
    </xdr:from>
    <xdr:to>
      <xdr:col>19</xdr:col>
      <xdr:colOff>644525</xdr:colOff>
      <xdr:row>99</xdr:row>
      <xdr:rowOff>43211</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814300" y="16771626"/>
          <a:ext cx="889000" cy="24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a:extLst>
            <a:ext uri="{FF2B5EF4-FFF2-40B4-BE49-F238E27FC236}">
              <a16:creationId xmlns:a16="http://schemas.microsoft.com/office/drawing/2014/main" xmlns="" id="{00000000-0008-0000-0600-00009E020000}"/>
            </a:ext>
          </a:extLst>
        </xdr:cNvPr>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a:extLst>
            <a:ext uri="{FF2B5EF4-FFF2-40B4-BE49-F238E27FC236}">
              <a16:creationId xmlns:a16="http://schemas.microsoft.com/office/drawing/2014/main" xmlns="" id="{00000000-0008-0000-0600-0000A0020000}"/>
            </a:ext>
          </a:extLst>
        </xdr:cNvPr>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156851</xdr:rowOff>
    </xdr:from>
    <xdr:to>
      <xdr:col>23</xdr:col>
      <xdr:colOff>568325</xdr:colOff>
      <xdr:row>99</xdr:row>
      <xdr:rowOff>87001</xdr:rowOff>
    </xdr:to>
    <xdr:sp macro="" textlink="">
      <xdr:nvSpPr>
        <xdr:cNvPr id="679" name="円/楕円 678">
          <a:extLst>
            <a:ext uri="{FF2B5EF4-FFF2-40B4-BE49-F238E27FC236}">
              <a16:creationId xmlns:a16="http://schemas.microsoft.com/office/drawing/2014/main" xmlns="" id="{00000000-0008-0000-0600-0000A7020000}"/>
            </a:ext>
          </a:extLst>
        </xdr:cNvPr>
        <xdr:cNvSpPr/>
      </xdr:nvSpPr>
      <xdr:spPr>
        <a:xfrm>
          <a:off x="16268700" y="169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71778</xdr:rowOff>
    </xdr:from>
    <xdr:ext cx="378565" cy="259045"/>
    <xdr:sp macro="" textlink="">
      <xdr:nvSpPr>
        <xdr:cNvPr id="680" name="積立金該当値テキスト">
          <a:extLst>
            <a:ext uri="{FF2B5EF4-FFF2-40B4-BE49-F238E27FC236}">
              <a16:creationId xmlns:a16="http://schemas.microsoft.com/office/drawing/2014/main" xmlns="" id="{00000000-0008-0000-0600-0000A8020000}"/>
            </a:ext>
          </a:extLst>
        </xdr:cNvPr>
        <xdr:cNvSpPr txBox="1"/>
      </xdr:nvSpPr>
      <xdr:spPr>
        <a:xfrm>
          <a:off x="16370300" y="16873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161956</xdr:rowOff>
    </xdr:from>
    <xdr:to>
      <xdr:col>22</xdr:col>
      <xdr:colOff>415925</xdr:colOff>
      <xdr:row>99</xdr:row>
      <xdr:rowOff>92106</xdr:rowOff>
    </xdr:to>
    <xdr:sp macro="" textlink="">
      <xdr:nvSpPr>
        <xdr:cNvPr id="681" name="円/楕円 680">
          <a:extLst>
            <a:ext uri="{FF2B5EF4-FFF2-40B4-BE49-F238E27FC236}">
              <a16:creationId xmlns:a16="http://schemas.microsoft.com/office/drawing/2014/main" xmlns="" id="{00000000-0008-0000-0600-0000A9020000}"/>
            </a:ext>
          </a:extLst>
        </xdr:cNvPr>
        <xdr:cNvSpPr/>
      </xdr:nvSpPr>
      <xdr:spPr>
        <a:xfrm>
          <a:off x="15430500" y="169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83233</xdr:rowOff>
    </xdr:from>
    <xdr:ext cx="378565"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92017" y="17056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147879</xdr:rowOff>
    </xdr:from>
    <xdr:to>
      <xdr:col>21</xdr:col>
      <xdr:colOff>212725</xdr:colOff>
      <xdr:row>99</xdr:row>
      <xdr:rowOff>78029</xdr:rowOff>
    </xdr:to>
    <xdr:sp macro="" textlink="">
      <xdr:nvSpPr>
        <xdr:cNvPr id="683" name="円/楕円 682">
          <a:extLst>
            <a:ext uri="{FF2B5EF4-FFF2-40B4-BE49-F238E27FC236}">
              <a16:creationId xmlns:a16="http://schemas.microsoft.com/office/drawing/2014/main" xmlns="" id="{00000000-0008-0000-0600-0000AB020000}"/>
            </a:ext>
          </a:extLst>
        </xdr:cNvPr>
        <xdr:cNvSpPr/>
      </xdr:nvSpPr>
      <xdr:spPr>
        <a:xfrm>
          <a:off x="14541500" y="169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69156</xdr:rowOff>
    </xdr:from>
    <xdr:ext cx="378565"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4403017" y="17042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163861</xdr:rowOff>
    </xdr:from>
    <xdr:to>
      <xdr:col>20</xdr:col>
      <xdr:colOff>9525</xdr:colOff>
      <xdr:row>99</xdr:row>
      <xdr:rowOff>94011</xdr:rowOff>
    </xdr:to>
    <xdr:sp macro="" textlink="">
      <xdr:nvSpPr>
        <xdr:cNvPr id="685" name="円/楕円 684">
          <a:extLst>
            <a:ext uri="{FF2B5EF4-FFF2-40B4-BE49-F238E27FC236}">
              <a16:creationId xmlns:a16="http://schemas.microsoft.com/office/drawing/2014/main" xmlns="" id="{00000000-0008-0000-0600-0000AD020000}"/>
            </a:ext>
          </a:extLst>
        </xdr:cNvPr>
        <xdr:cNvSpPr/>
      </xdr:nvSpPr>
      <xdr:spPr>
        <a:xfrm>
          <a:off x="13652500" y="169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85138</xdr:rowOff>
    </xdr:from>
    <xdr:ext cx="313932"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546333" y="17058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90176</xdr:rowOff>
    </xdr:from>
    <xdr:to>
      <xdr:col>18</xdr:col>
      <xdr:colOff>492125</xdr:colOff>
      <xdr:row>98</xdr:row>
      <xdr:rowOff>20326</xdr:rowOff>
    </xdr:to>
    <xdr:sp macro="" textlink="">
      <xdr:nvSpPr>
        <xdr:cNvPr id="687" name="円/楕円 686">
          <a:extLst>
            <a:ext uri="{FF2B5EF4-FFF2-40B4-BE49-F238E27FC236}">
              <a16:creationId xmlns:a16="http://schemas.microsoft.com/office/drawing/2014/main" xmlns="" id="{00000000-0008-0000-0600-0000AF020000}"/>
            </a:ext>
          </a:extLst>
        </xdr:cNvPr>
        <xdr:cNvSpPr/>
      </xdr:nvSpPr>
      <xdr:spPr>
        <a:xfrm>
          <a:off x="12763500" y="167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11453</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8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a:extLst>
            <a:ext uri="{FF2B5EF4-FFF2-40B4-BE49-F238E27FC236}">
              <a16:creationId xmlns:a16="http://schemas.microsoft.com/office/drawing/2014/main" xmlns=""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a:extLst>
            <a:ext uri="{FF2B5EF4-FFF2-40B4-BE49-F238E27FC236}">
              <a16:creationId xmlns:a16="http://schemas.microsoft.com/office/drawing/2014/main" xmlns=""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a:extLst>
            <a:ext uri="{FF2B5EF4-FFF2-40B4-BE49-F238E27FC236}">
              <a16:creationId xmlns:a16="http://schemas.microsoft.com/office/drawing/2014/main" xmlns=""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a:extLst>
            <a:ext uri="{FF2B5EF4-FFF2-40B4-BE49-F238E27FC236}">
              <a16:creationId xmlns:a16="http://schemas.microsoft.com/office/drawing/2014/main" xmlns=""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a:extLst>
            <a:ext uri="{FF2B5EF4-FFF2-40B4-BE49-F238E27FC236}">
              <a16:creationId xmlns:a16="http://schemas.microsoft.com/office/drawing/2014/main" xmlns="" id="{00000000-0008-0000-0600-0000B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a:extLst>
            <a:ext uri="{FF2B5EF4-FFF2-40B4-BE49-F238E27FC236}">
              <a16:creationId xmlns:a16="http://schemas.microsoft.com/office/drawing/2014/main" xmlns="" id="{00000000-0008-0000-0600-0000B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a:extLst>
            <a:ext uri="{FF2B5EF4-FFF2-40B4-BE49-F238E27FC236}">
              <a16:creationId xmlns:a16="http://schemas.microsoft.com/office/drawing/2014/main" xmlns="" id="{00000000-0008-0000-0600-0000C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a:extLst>
            <a:ext uri="{FF2B5EF4-FFF2-40B4-BE49-F238E27FC236}">
              <a16:creationId xmlns:a16="http://schemas.microsoft.com/office/drawing/2014/main" xmlns="" id="{00000000-0008-0000-0600-0000CB020000}"/>
            </a:ext>
          </a:extLst>
        </xdr:cNvPr>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34696</xdr:rowOff>
    </xdr:from>
    <xdr:to>
      <xdr:col>32</xdr:col>
      <xdr:colOff>187325</xdr:colOff>
      <xdr:row>39</xdr:row>
      <xdr:rowOff>36868</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flipV="1">
          <a:off x="21323300" y="6721246"/>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a:extLst>
            <a:ext uri="{FF2B5EF4-FFF2-40B4-BE49-F238E27FC236}">
              <a16:creationId xmlns:a16="http://schemas.microsoft.com/office/drawing/2014/main" xmlns="" id="{00000000-0008-0000-0600-0000CE020000}"/>
            </a:ext>
          </a:extLst>
        </xdr:cNvPr>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a:extLst>
            <a:ext uri="{FF2B5EF4-FFF2-40B4-BE49-F238E27FC236}">
              <a16:creationId xmlns:a16="http://schemas.microsoft.com/office/drawing/2014/main" xmlns="" id="{00000000-0008-0000-0600-0000CF020000}"/>
            </a:ext>
          </a:extLst>
        </xdr:cNvPr>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36868</xdr:rowOff>
    </xdr:from>
    <xdr:to>
      <xdr:col>31</xdr:col>
      <xdr:colOff>34925</xdr:colOff>
      <xdr:row>39</xdr:row>
      <xdr:rowOff>37516</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flipV="1">
          <a:off x="20434300" y="672341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a:extLst>
            <a:ext uri="{FF2B5EF4-FFF2-40B4-BE49-F238E27FC236}">
              <a16:creationId xmlns:a16="http://schemas.microsoft.com/office/drawing/2014/main" xmlns="" id="{00000000-0008-0000-0600-0000D1020000}"/>
            </a:ext>
          </a:extLst>
        </xdr:cNvPr>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34049</xdr:rowOff>
    </xdr:from>
    <xdr:to>
      <xdr:col>29</xdr:col>
      <xdr:colOff>517525</xdr:colOff>
      <xdr:row>39</xdr:row>
      <xdr:rowOff>37516</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9545300" y="6720599"/>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a:extLst>
            <a:ext uri="{FF2B5EF4-FFF2-40B4-BE49-F238E27FC236}">
              <a16:creationId xmlns:a16="http://schemas.microsoft.com/office/drawing/2014/main" xmlns="" id="{00000000-0008-0000-0600-0000D4020000}"/>
            </a:ext>
          </a:extLst>
        </xdr:cNvPr>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24867</xdr:rowOff>
    </xdr:from>
    <xdr:to>
      <xdr:col>28</xdr:col>
      <xdr:colOff>314325</xdr:colOff>
      <xdr:row>39</xdr:row>
      <xdr:rowOff>34049</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656300" y="6711417"/>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a:extLst>
            <a:ext uri="{FF2B5EF4-FFF2-40B4-BE49-F238E27FC236}">
              <a16:creationId xmlns:a16="http://schemas.microsoft.com/office/drawing/2014/main" xmlns="" id="{00000000-0008-0000-0600-0000D7020000}"/>
            </a:ext>
          </a:extLst>
        </xdr:cNvPr>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a:extLst>
            <a:ext uri="{FF2B5EF4-FFF2-40B4-BE49-F238E27FC236}">
              <a16:creationId xmlns:a16="http://schemas.microsoft.com/office/drawing/2014/main" xmlns="" id="{00000000-0008-0000-0600-0000D9020000}"/>
            </a:ext>
          </a:extLst>
        </xdr:cNvPr>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155346</xdr:rowOff>
    </xdr:from>
    <xdr:to>
      <xdr:col>32</xdr:col>
      <xdr:colOff>238125</xdr:colOff>
      <xdr:row>39</xdr:row>
      <xdr:rowOff>85496</xdr:rowOff>
    </xdr:to>
    <xdr:sp macro="" textlink="">
      <xdr:nvSpPr>
        <xdr:cNvPr id="736" name="円/楕円 735">
          <a:extLst>
            <a:ext uri="{FF2B5EF4-FFF2-40B4-BE49-F238E27FC236}">
              <a16:creationId xmlns:a16="http://schemas.microsoft.com/office/drawing/2014/main" xmlns="" id="{00000000-0008-0000-0600-0000E0020000}"/>
            </a:ext>
          </a:extLst>
        </xdr:cNvPr>
        <xdr:cNvSpPr/>
      </xdr:nvSpPr>
      <xdr:spPr>
        <a:xfrm>
          <a:off x="221107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71289</xdr:rowOff>
    </xdr:from>
    <xdr:ext cx="378565" cy="259045"/>
    <xdr:sp macro="" textlink="">
      <xdr:nvSpPr>
        <xdr:cNvPr id="737" name="投資及び出資金該当値テキスト">
          <a:extLst>
            <a:ext uri="{FF2B5EF4-FFF2-40B4-BE49-F238E27FC236}">
              <a16:creationId xmlns:a16="http://schemas.microsoft.com/office/drawing/2014/main" xmlns="" id="{00000000-0008-0000-0600-0000E1020000}"/>
            </a:ext>
          </a:extLst>
        </xdr:cNvPr>
        <xdr:cNvSpPr txBox="1"/>
      </xdr:nvSpPr>
      <xdr:spPr>
        <a:xfrm>
          <a:off x="22212300" y="658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157518</xdr:rowOff>
    </xdr:from>
    <xdr:to>
      <xdr:col>31</xdr:col>
      <xdr:colOff>85725</xdr:colOff>
      <xdr:row>39</xdr:row>
      <xdr:rowOff>87668</xdr:rowOff>
    </xdr:to>
    <xdr:sp macro="" textlink="">
      <xdr:nvSpPr>
        <xdr:cNvPr id="738" name="円/楕円 737">
          <a:extLst>
            <a:ext uri="{FF2B5EF4-FFF2-40B4-BE49-F238E27FC236}">
              <a16:creationId xmlns:a16="http://schemas.microsoft.com/office/drawing/2014/main" xmlns="" id="{00000000-0008-0000-0600-0000E2020000}"/>
            </a:ext>
          </a:extLst>
        </xdr:cNvPr>
        <xdr:cNvSpPr/>
      </xdr:nvSpPr>
      <xdr:spPr>
        <a:xfrm>
          <a:off x="21272500" y="6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78795</xdr:rowOff>
    </xdr:from>
    <xdr:ext cx="378565"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134017" y="676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158166</xdr:rowOff>
    </xdr:from>
    <xdr:to>
      <xdr:col>29</xdr:col>
      <xdr:colOff>568325</xdr:colOff>
      <xdr:row>39</xdr:row>
      <xdr:rowOff>88316</xdr:rowOff>
    </xdr:to>
    <xdr:sp macro="" textlink="">
      <xdr:nvSpPr>
        <xdr:cNvPr id="740" name="円/楕円 739">
          <a:extLst>
            <a:ext uri="{FF2B5EF4-FFF2-40B4-BE49-F238E27FC236}">
              <a16:creationId xmlns:a16="http://schemas.microsoft.com/office/drawing/2014/main" xmlns="" id="{00000000-0008-0000-0600-0000E4020000}"/>
            </a:ext>
          </a:extLst>
        </xdr:cNvPr>
        <xdr:cNvSpPr/>
      </xdr:nvSpPr>
      <xdr:spPr>
        <a:xfrm>
          <a:off x="20383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79443</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45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154699</xdr:rowOff>
    </xdr:from>
    <xdr:to>
      <xdr:col>28</xdr:col>
      <xdr:colOff>365125</xdr:colOff>
      <xdr:row>39</xdr:row>
      <xdr:rowOff>84849</xdr:rowOff>
    </xdr:to>
    <xdr:sp macro="" textlink="">
      <xdr:nvSpPr>
        <xdr:cNvPr id="742" name="円/楕円 741">
          <a:extLst>
            <a:ext uri="{FF2B5EF4-FFF2-40B4-BE49-F238E27FC236}">
              <a16:creationId xmlns:a16="http://schemas.microsoft.com/office/drawing/2014/main" xmlns="" id="{00000000-0008-0000-0600-0000E6020000}"/>
            </a:ext>
          </a:extLst>
        </xdr:cNvPr>
        <xdr:cNvSpPr/>
      </xdr:nvSpPr>
      <xdr:spPr>
        <a:xfrm>
          <a:off x="19494500" y="6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75976</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56017" y="676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145517</xdr:rowOff>
    </xdr:from>
    <xdr:to>
      <xdr:col>27</xdr:col>
      <xdr:colOff>161925</xdr:colOff>
      <xdr:row>39</xdr:row>
      <xdr:rowOff>75667</xdr:rowOff>
    </xdr:to>
    <xdr:sp macro="" textlink="">
      <xdr:nvSpPr>
        <xdr:cNvPr id="744" name="円/楕円 743">
          <a:extLst>
            <a:ext uri="{FF2B5EF4-FFF2-40B4-BE49-F238E27FC236}">
              <a16:creationId xmlns:a16="http://schemas.microsoft.com/office/drawing/2014/main" xmlns="" id="{00000000-0008-0000-0600-0000E8020000}"/>
            </a:ext>
          </a:extLst>
        </xdr:cNvPr>
        <xdr:cNvSpPr/>
      </xdr:nvSpPr>
      <xdr:spPr>
        <a:xfrm>
          <a:off x="18605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66794</xdr:rowOff>
    </xdr:from>
    <xdr:ext cx="378565"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67017" y="67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a:extLst>
            <a:ext uri="{FF2B5EF4-FFF2-40B4-BE49-F238E27FC236}">
              <a16:creationId xmlns:a16="http://schemas.microsoft.com/office/drawing/2014/main" xmlns="" id="{00000000-0008-0000-0600-00000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a:extLst>
            <a:ext uri="{FF2B5EF4-FFF2-40B4-BE49-F238E27FC236}">
              <a16:creationId xmlns:a16="http://schemas.microsoft.com/office/drawing/2014/main" xmlns="" id="{00000000-0008-0000-0600-000002030000}"/>
            </a:ext>
          </a:extLst>
        </xdr:cNvPr>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8872</xdr:rowOff>
    </xdr:from>
    <xdr:to>
      <xdr:col>32</xdr:col>
      <xdr:colOff>187325</xdr:colOff>
      <xdr:row>58</xdr:row>
      <xdr:rowOff>39299</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21323300" y="9952972"/>
          <a:ext cx="8382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a:extLst>
            <a:ext uri="{FF2B5EF4-FFF2-40B4-BE49-F238E27FC236}">
              <a16:creationId xmlns:a16="http://schemas.microsoft.com/office/drawing/2014/main" xmlns="" id="{00000000-0008-0000-0600-000005030000}"/>
            </a:ext>
          </a:extLst>
        </xdr:cNvPr>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a:extLst>
            <a:ext uri="{FF2B5EF4-FFF2-40B4-BE49-F238E27FC236}">
              <a16:creationId xmlns:a16="http://schemas.microsoft.com/office/drawing/2014/main" xmlns="" id="{00000000-0008-0000-0600-000006030000}"/>
            </a:ext>
          </a:extLst>
        </xdr:cNvPr>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139678</xdr:rowOff>
    </xdr:from>
    <xdr:to>
      <xdr:col>31</xdr:col>
      <xdr:colOff>34925</xdr:colOff>
      <xdr:row>58</xdr:row>
      <xdr:rowOff>8872</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20434300" y="9912328"/>
          <a:ext cx="889000" cy="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a:extLst>
            <a:ext uri="{FF2B5EF4-FFF2-40B4-BE49-F238E27FC236}">
              <a16:creationId xmlns:a16="http://schemas.microsoft.com/office/drawing/2014/main" xmlns="" id="{00000000-0008-0000-0600-000008030000}"/>
            </a:ext>
          </a:extLst>
        </xdr:cNvPr>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112406</xdr:rowOff>
    </xdr:from>
    <xdr:to>
      <xdr:col>29</xdr:col>
      <xdr:colOff>517525</xdr:colOff>
      <xdr:row>57</xdr:row>
      <xdr:rowOff>139678</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9545300" y="9885056"/>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a:extLst>
            <a:ext uri="{FF2B5EF4-FFF2-40B4-BE49-F238E27FC236}">
              <a16:creationId xmlns:a16="http://schemas.microsoft.com/office/drawing/2014/main" xmlns="" id="{00000000-0008-0000-0600-00000B030000}"/>
            </a:ext>
          </a:extLst>
        </xdr:cNvPr>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34523</xdr:rowOff>
    </xdr:from>
    <xdr:ext cx="469744"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20199427" y="99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57152</xdr:rowOff>
    </xdr:from>
    <xdr:to>
      <xdr:col>28</xdr:col>
      <xdr:colOff>314325</xdr:colOff>
      <xdr:row>57</xdr:row>
      <xdr:rowOff>112406</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656300" y="9829802"/>
          <a:ext cx="889000" cy="5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a:extLst>
            <a:ext uri="{FF2B5EF4-FFF2-40B4-BE49-F238E27FC236}">
              <a16:creationId xmlns:a16="http://schemas.microsoft.com/office/drawing/2014/main" xmlns="" id="{00000000-0008-0000-0600-00000E030000}"/>
            </a:ext>
          </a:extLst>
        </xdr:cNvPr>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37563</xdr:rowOff>
    </xdr:from>
    <xdr:ext cx="469744"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9310427" y="99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a:extLst>
            <a:ext uri="{FF2B5EF4-FFF2-40B4-BE49-F238E27FC236}">
              <a16:creationId xmlns:a16="http://schemas.microsoft.com/office/drawing/2014/main" xmlns="" id="{00000000-0008-0000-0600-000010030000}"/>
            </a:ext>
          </a:extLst>
        </xdr:cNvPr>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21516</xdr:rowOff>
    </xdr:from>
    <xdr:ext cx="469744"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8421427" y="99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159949</xdr:rowOff>
    </xdr:from>
    <xdr:to>
      <xdr:col>32</xdr:col>
      <xdr:colOff>238125</xdr:colOff>
      <xdr:row>58</xdr:row>
      <xdr:rowOff>90099</xdr:rowOff>
    </xdr:to>
    <xdr:sp macro="" textlink="">
      <xdr:nvSpPr>
        <xdr:cNvPr id="791" name="円/楕円 790">
          <a:extLst>
            <a:ext uri="{FF2B5EF4-FFF2-40B4-BE49-F238E27FC236}">
              <a16:creationId xmlns:a16="http://schemas.microsoft.com/office/drawing/2014/main" xmlns="" id="{00000000-0008-0000-0600-000017030000}"/>
            </a:ext>
          </a:extLst>
        </xdr:cNvPr>
        <xdr:cNvSpPr/>
      </xdr:nvSpPr>
      <xdr:spPr>
        <a:xfrm>
          <a:off x="22110700" y="99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88335</xdr:rowOff>
    </xdr:from>
    <xdr:ext cx="469744" cy="259045"/>
    <xdr:sp macro="" textlink="">
      <xdr:nvSpPr>
        <xdr:cNvPr id="792" name="貸付金該当値テキスト">
          <a:extLst>
            <a:ext uri="{FF2B5EF4-FFF2-40B4-BE49-F238E27FC236}">
              <a16:creationId xmlns:a16="http://schemas.microsoft.com/office/drawing/2014/main" xmlns="" id="{00000000-0008-0000-0600-000018030000}"/>
            </a:ext>
          </a:extLst>
        </xdr:cNvPr>
        <xdr:cNvSpPr txBox="1"/>
      </xdr:nvSpPr>
      <xdr:spPr>
        <a:xfrm>
          <a:off x="22212300" y="986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129522</xdr:rowOff>
    </xdr:from>
    <xdr:to>
      <xdr:col>31</xdr:col>
      <xdr:colOff>85725</xdr:colOff>
      <xdr:row>58</xdr:row>
      <xdr:rowOff>59672</xdr:rowOff>
    </xdr:to>
    <xdr:sp macro="" textlink="">
      <xdr:nvSpPr>
        <xdr:cNvPr id="793" name="円/楕円 792">
          <a:extLst>
            <a:ext uri="{FF2B5EF4-FFF2-40B4-BE49-F238E27FC236}">
              <a16:creationId xmlns:a16="http://schemas.microsoft.com/office/drawing/2014/main" xmlns="" id="{00000000-0008-0000-0600-000019030000}"/>
            </a:ext>
          </a:extLst>
        </xdr:cNvPr>
        <xdr:cNvSpPr/>
      </xdr:nvSpPr>
      <xdr:spPr>
        <a:xfrm>
          <a:off x="21272500" y="99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76199</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7" y="96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88878</xdr:rowOff>
    </xdr:from>
    <xdr:to>
      <xdr:col>29</xdr:col>
      <xdr:colOff>568325</xdr:colOff>
      <xdr:row>58</xdr:row>
      <xdr:rowOff>19028</xdr:rowOff>
    </xdr:to>
    <xdr:sp macro="" textlink="">
      <xdr:nvSpPr>
        <xdr:cNvPr id="795" name="円/楕円 794">
          <a:extLst>
            <a:ext uri="{FF2B5EF4-FFF2-40B4-BE49-F238E27FC236}">
              <a16:creationId xmlns:a16="http://schemas.microsoft.com/office/drawing/2014/main" xmlns="" id="{00000000-0008-0000-0600-00001B030000}"/>
            </a:ext>
          </a:extLst>
        </xdr:cNvPr>
        <xdr:cNvSpPr/>
      </xdr:nvSpPr>
      <xdr:spPr>
        <a:xfrm>
          <a:off x="20383500" y="98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35555</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7" y="963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61606</xdr:rowOff>
    </xdr:from>
    <xdr:to>
      <xdr:col>28</xdr:col>
      <xdr:colOff>365125</xdr:colOff>
      <xdr:row>57</xdr:row>
      <xdr:rowOff>163206</xdr:rowOff>
    </xdr:to>
    <xdr:sp macro="" textlink="">
      <xdr:nvSpPr>
        <xdr:cNvPr id="797" name="円/楕円 796">
          <a:extLst>
            <a:ext uri="{FF2B5EF4-FFF2-40B4-BE49-F238E27FC236}">
              <a16:creationId xmlns:a16="http://schemas.microsoft.com/office/drawing/2014/main" xmlns="" id="{00000000-0008-0000-0600-00001D030000}"/>
            </a:ext>
          </a:extLst>
        </xdr:cNvPr>
        <xdr:cNvSpPr/>
      </xdr:nvSpPr>
      <xdr:spPr>
        <a:xfrm>
          <a:off x="19494500" y="98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8283</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10427" y="9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6352</xdr:rowOff>
    </xdr:from>
    <xdr:to>
      <xdr:col>27</xdr:col>
      <xdr:colOff>161925</xdr:colOff>
      <xdr:row>57</xdr:row>
      <xdr:rowOff>107952</xdr:rowOff>
    </xdr:to>
    <xdr:sp macro="" textlink="">
      <xdr:nvSpPr>
        <xdr:cNvPr id="799" name="円/楕円 798">
          <a:extLst>
            <a:ext uri="{FF2B5EF4-FFF2-40B4-BE49-F238E27FC236}">
              <a16:creationId xmlns:a16="http://schemas.microsoft.com/office/drawing/2014/main" xmlns="" id="{00000000-0008-0000-0600-00001F030000}"/>
            </a:ext>
          </a:extLst>
        </xdr:cNvPr>
        <xdr:cNvSpPr/>
      </xdr:nvSpPr>
      <xdr:spPr>
        <a:xfrm>
          <a:off x="18605500" y="97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124479</xdr:rowOff>
    </xdr:from>
    <xdr:ext cx="534377"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389111" y="95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a:extLst>
            <a:ext uri="{FF2B5EF4-FFF2-40B4-BE49-F238E27FC236}">
              <a16:creationId xmlns:a16="http://schemas.microsoft.com/office/drawing/2014/main" xmlns="" id="{00000000-0008-0000-0600-00002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a:extLst>
            <a:ext uri="{FF2B5EF4-FFF2-40B4-BE49-F238E27FC236}">
              <a16:creationId xmlns:a16="http://schemas.microsoft.com/office/drawing/2014/main" xmlns="" id="{00000000-0008-0000-0600-00002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a:extLst>
            <a:ext uri="{FF2B5EF4-FFF2-40B4-BE49-F238E27FC236}">
              <a16:creationId xmlns:a16="http://schemas.microsoft.com/office/drawing/2014/main" xmlns="" id="{00000000-0008-0000-0600-00003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a:extLst>
            <a:ext uri="{FF2B5EF4-FFF2-40B4-BE49-F238E27FC236}">
              <a16:creationId xmlns:a16="http://schemas.microsoft.com/office/drawing/2014/main" xmlns="" id="{00000000-0008-0000-0600-000038030000}"/>
            </a:ext>
          </a:extLst>
        </xdr:cNvPr>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a:extLst>
            <a:ext uri="{FF2B5EF4-FFF2-40B4-BE49-F238E27FC236}">
              <a16:creationId xmlns:a16="http://schemas.microsoft.com/office/drawing/2014/main" xmlns="" id="{00000000-0008-0000-0600-00003A030000}"/>
            </a:ext>
          </a:extLst>
        </xdr:cNvPr>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103718</xdr:rowOff>
    </xdr:from>
    <xdr:to>
      <xdr:col>32</xdr:col>
      <xdr:colOff>187325</xdr:colOff>
      <xdr:row>76</xdr:row>
      <xdr:rowOff>17833</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flipV="1">
          <a:off x="21323300" y="12962468"/>
          <a:ext cx="838200" cy="8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a:extLst>
            <a:ext uri="{FF2B5EF4-FFF2-40B4-BE49-F238E27FC236}">
              <a16:creationId xmlns:a16="http://schemas.microsoft.com/office/drawing/2014/main" xmlns="" id="{00000000-0008-0000-0600-00003D030000}"/>
            </a:ext>
          </a:extLst>
        </xdr:cNvPr>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a:extLst>
            <a:ext uri="{FF2B5EF4-FFF2-40B4-BE49-F238E27FC236}">
              <a16:creationId xmlns:a16="http://schemas.microsoft.com/office/drawing/2014/main" xmlns="" id="{00000000-0008-0000-0600-00003E030000}"/>
            </a:ext>
          </a:extLst>
        </xdr:cNvPr>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9878</xdr:rowOff>
    </xdr:from>
    <xdr:to>
      <xdr:col>31</xdr:col>
      <xdr:colOff>34925</xdr:colOff>
      <xdr:row>76</xdr:row>
      <xdr:rowOff>17833</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20434300" y="13040078"/>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a:extLst>
            <a:ext uri="{FF2B5EF4-FFF2-40B4-BE49-F238E27FC236}">
              <a16:creationId xmlns:a16="http://schemas.microsoft.com/office/drawing/2014/main" xmlns="" id="{00000000-0008-0000-0600-000040030000}"/>
            </a:ext>
          </a:extLst>
        </xdr:cNvPr>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9878</xdr:rowOff>
    </xdr:from>
    <xdr:to>
      <xdr:col>29</xdr:col>
      <xdr:colOff>517525</xdr:colOff>
      <xdr:row>76</xdr:row>
      <xdr:rowOff>70686</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flipV="1">
          <a:off x="19545300" y="13040078"/>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a:extLst>
            <a:ext uri="{FF2B5EF4-FFF2-40B4-BE49-F238E27FC236}">
              <a16:creationId xmlns:a16="http://schemas.microsoft.com/office/drawing/2014/main" xmlns="" id="{00000000-0008-0000-0600-000043030000}"/>
            </a:ext>
          </a:extLst>
        </xdr:cNvPr>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70686</xdr:rowOff>
    </xdr:from>
    <xdr:to>
      <xdr:col>28</xdr:col>
      <xdr:colOff>314325</xdr:colOff>
      <xdr:row>76</xdr:row>
      <xdr:rowOff>121069</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18656300" y="13100886"/>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a:extLst>
            <a:ext uri="{FF2B5EF4-FFF2-40B4-BE49-F238E27FC236}">
              <a16:creationId xmlns:a16="http://schemas.microsoft.com/office/drawing/2014/main" xmlns="" id="{00000000-0008-0000-0600-000046030000}"/>
            </a:ext>
          </a:extLst>
        </xdr:cNvPr>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a:extLst>
            <a:ext uri="{FF2B5EF4-FFF2-40B4-BE49-F238E27FC236}">
              <a16:creationId xmlns:a16="http://schemas.microsoft.com/office/drawing/2014/main" xmlns="" id="{00000000-0008-0000-0600-000048030000}"/>
            </a:ext>
          </a:extLst>
        </xdr:cNvPr>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52918</xdr:rowOff>
    </xdr:from>
    <xdr:to>
      <xdr:col>32</xdr:col>
      <xdr:colOff>238125</xdr:colOff>
      <xdr:row>75</xdr:row>
      <xdr:rowOff>154518</xdr:rowOff>
    </xdr:to>
    <xdr:sp macro="" textlink="">
      <xdr:nvSpPr>
        <xdr:cNvPr id="847" name="円/楕円 846">
          <a:extLst>
            <a:ext uri="{FF2B5EF4-FFF2-40B4-BE49-F238E27FC236}">
              <a16:creationId xmlns:a16="http://schemas.microsoft.com/office/drawing/2014/main" xmlns="" id="{00000000-0008-0000-0600-00004F030000}"/>
            </a:ext>
          </a:extLst>
        </xdr:cNvPr>
        <xdr:cNvSpPr/>
      </xdr:nvSpPr>
      <xdr:spPr>
        <a:xfrm>
          <a:off x="22110700" y="129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75795</xdr:rowOff>
    </xdr:from>
    <xdr:ext cx="534377" cy="259045"/>
    <xdr:sp macro="" textlink="">
      <xdr:nvSpPr>
        <xdr:cNvPr id="848" name="繰出金該当値テキスト">
          <a:extLst>
            <a:ext uri="{FF2B5EF4-FFF2-40B4-BE49-F238E27FC236}">
              <a16:creationId xmlns:a16="http://schemas.microsoft.com/office/drawing/2014/main" xmlns="" id="{00000000-0008-0000-0600-000050030000}"/>
            </a:ext>
          </a:extLst>
        </xdr:cNvPr>
        <xdr:cNvSpPr txBox="1"/>
      </xdr:nvSpPr>
      <xdr:spPr>
        <a:xfrm>
          <a:off x="22212300" y="1276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44,074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138483</xdr:rowOff>
    </xdr:from>
    <xdr:to>
      <xdr:col>31</xdr:col>
      <xdr:colOff>85725</xdr:colOff>
      <xdr:row>76</xdr:row>
      <xdr:rowOff>68633</xdr:rowOff>
    </xdr:to>
    <xdr:sp macro="" textlink="">
      <xdr:nvSpPr>
        <xdr:cNvPr id="849" name="円/楕円 848">
          <a:extLst>
            <a:ext uri="{FF2B5EF4-FFF2-40B4-BE49-F238E27FC236}">
              <a16:creationId xmlns:a16="http://schemas.microsoft.com/office/drawing/2014/main" xmlns="" id="{00000000-0008-0000-0600-000051030000}"/>
            </a:ext>
          </a:extLst>
        </xdr:cNvPr>
        <xdr:cNvSpPr/>
      </xdr:nvSpPr>
      <xdr:spPr>
        <a:xfrm>
          <a:off x="21272500" y="129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59760</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308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130528</xdr:rowOff>
    </xdr:from>
    <xdr:to>
      <xdr:col>29</xdr:col>
      <xdr:colOff>568325</xdr:colOff>
      <xdr:row>76</xdr:row>
      <xdr:rowOff>60678</xdr:rowOff>
    </xdr:to>
    <xdr:sp macro="" textlink="">
      <xdr:nvSpPr>
        <xdr:cNvPr id="851" name="円/楕円 850">
          <a:extLst>
            <a:ext uri="{FF2B5EF4-FFF2-40B4-BE49-F238E27FC236}">
              <a16:creationId xmlns:a16="http://schemas.microsoft.com/office/drawing/2014/main" xmlns="" id="{00000000-0008-0000-0600-000053030000}"/>
            </a:ext>
          </a:extLst>
        </xdr:cNvPr>
        <xdr:cNvSpPr/>
      </xdr:nvSpPr>
      <xdr:spPr>
        <a:xfrm>
          <a:off x="20383500" y="129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51805</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67111" y="1308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19886</xdr:rowOff>
    </xdr:from>
    <xdr:to>
      <xdr:col>28</xdr:col>
      <xdr:colOff>365125</xdr:colOff>
      <xdr:row>76</xdr:row>
      <xdr:rowOff>121486</xdr:rowOff>
    </xdr:to>
    <xdr:sp macro="" textlink="">
      <xdr:nvSpPr>
        <xdr:cNvPr id="853" name="円/楕円 852">
          <a:extLst>
            <a:ext uri="{FF2B5EF4-FFF2-40B4-BE49-F238E27FC236}">
              <a16:creationId xmlns:a16="http://schemas.microsoft.com/office/drawing/2014/main" xmlns="" id="{00000000-0008-0000-0600-000055030000}"/>
            </a:ext>
          </a:extLst>
        </xdr:cNvPr>
        <xdr:cNvSpPr/>
      </xdr:nvSpPr>
      <xdr:spPr>
        <a:xfrm>
          <a:off x="19494500" y="130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112613</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278111" y="1314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70269</xdr:rowOff>
    </xdr:from>
    <xdr:to>
      <xdr:col>27</xdr:col>
      <xdr:colOff>161925</xdr:colOff>
      <xdr:row>77</xdr:row>
      <xdr:rowOff>419</xdr:rowOff>
    </xdr:to>
    <xdr:sp macro="" textlink="">
      <xdr:nvSpPr>
        <xdr:cNvPr id="855" name="円/楕円 854">
          <a:extLst>
            <a:ext uri="{FF2B5EF4-FFF2-40B4-BE49-F238E27FC236}">
              <a16:creationId xmlns:a16="http://schemas.microsoft.com/office/drawing/2014/main" xmlns="" id="{00000000-0008-0000-0600-000057030000}"/>
            </a:ext>
          </a:extLst>
        </xdr:cNvPr>
        <xdr:cNvSpPr/>
      </xdr:nvSpPr>
      <xdr:spPr>
        <a:xfrm>
          <a:off x="18605500" y="131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162996</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8389111" y="131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a:extLst>
            <a:ext uri="{FF2B5EF4-FFF2-40B4-BE49-F238E27FC236}">
              <a16:creationId xmlns:a16="http://schemas.microsoft.com/office/drawing/2014/main" xmlns=""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a:extLst>
            <a:ext uri="{FF2B5EF4-FFF2-40B4-BE49-F238E27FC236}">
              <a16:creationId xmlns:a16="http://schemas.microsoft.com/office/drawing/2014/main" xmlns="" id="{00000000-0008-0000-0600-000073030000}"/>
            </a:ext>
          </a:extLst>
        </xdr:cNvPr>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a:extLst>
            <a:ext uri="{FF2B5EF4-FFF2-40B4-BE49-F238E27FC236}">
              <a16:creationId xmlns:a16="http://schemas.microsoft.com/office/drawing/2014/main" xmlns="" id="{00000000-0008-0000-0600-000075030000}"/>
            </a:ext>
          </a:extLst>
        </xdr:cNvPr>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a:extLst>
            <a:ext uri="{FF2B5EF4-FFF2-40B4-BE49-F238E27FC236}">
              <a16:creationId xmlns:a16="http://schemas.microsoft.com/office/drawing/2014/main" xmlns="" id="{00000000-0008-0000-0600-000078030000}"/>
            </a:ext>
          </a:extLst>
        </xdr:cNvPr>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a:extLst>
            <a:ext uri="{FF2B5EF4-FFF2-40B4-BE49-F238E27FC236}">
              <a16:creationId xmlns:a16="http://schemas.microsoft.com/office/drawing/2014/main" xmlns="" id="{00000000-0008-0000-0600-000079030000}"/>
            </a:ext>
          </a:extLst>
        </xdr:cNvPr>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a:extLst>
            <a:ext uri="{FF2B5EF4-FFF2-40B4-BE49-F238E27FC236}">
              <a16:creationId xmlns:a16="http://schemas.microsoft.com/office/drawing/2014/main" xmlns="" id="{00000000-0008-0000-0600-00007B030000}"/>
            </a:ext>
          </a:extLst>
        </xdr:cNvPr>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a:extLst>
            <a:ext uri="{FF2B5EF4-FFF2-40B4-BE49-F238E27FC236}">
              <a16:creationId xmlns:a16="http://schemas.microsoft.com/office/drawing/2014/main" xmlns="" id="{00000000-0008-0000-0600-00007E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a:extLst>
            <a:ext uri="{FF2B5EF4-FFF2-40B4-BE49-F238E27FC236}">
              <a16:creationId xmlns:a16="http://schemas.microsoft.com/office/drawing/2014/main" xmlns="" id="{00000000-0008-0000-0600-000081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a:extLst>
            <a:ext uri="{FF2B5EF4-FFF2-40B4-BE49-F238E27FC236}">
              <a16:creationId xmlns:a16="http://schemas.microsoft.com/office/drawing/2014/main" xmlns="" id="{00000000-0008-0000-0600-000083030000}"/>
            </a:ext>
          </a:extLst>
        </xdr:cNvPr>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a:extLst>
            <a:ext uri="{FF2B5EF4-FFF2-40B4-BE49-F238E27FC236}">
              <a16:creationId xmlns:a16="http://schemas.microsoft.com/office/drawing/2014/main" xmlns="" id="{00000000-0008-0000-0600-00008A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a:extLst>
            <a:ext uri="{FF2B5EF4-FFF2-40B4-BE49-F238E27FC236}">
              <a16:creationId xmlns:a16="http://schemas.microsoft.com/office/drawing/2014/main" xmlns="" id="{00000000-0008-0000-0600-00008B030000}"/>
            </a:ext>
          </a:extLst>
        </xdr:cNvPr>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a:extLst>
            <a:ext uri="{FF2B5EF4-FFF2-40B4-BE49-F238E27FC236}">
              <a16:creationId xmlns:a16="http://schemas.microsoft.com/office/drawing/2014/main" xmlns="" id="{00000000-0008-0000-0600-00008C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a:extLst>
            <a:ext uri="{FF2B5EF4-FFF2-40B4-BE49-F238E27FC236}">
              <a16:creationId xmlns:a16="http://schemas.microsoft.com/office/drawing/2014/main" xmlns="" id="{00000000-0008-0000-0600-00008E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a:extLst>
            <a:ext uri="{FF2B5EF4-FFF2-40B4-BE49-F238E27FC236}">
              <a16:creationId xmlns:a16="http://schemas.microsoft.com/office/drawing/2014/main" xmlns="" id="{00000000-0008-0000-0600-000090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a:extLst>
            <a:ext uri="{FF2B5EF4-FFF2-40B4-BE49-F238E27FC236}">
              <a16:creationId xmlns:a16="http://schemas.microsoft.com/office/drawing/2014/main" xmlns="" id="{00000000-0008-0000-0600-000092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xmlns=""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xmlns=""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人件費、物件費、維持補修費などは、類似団体や県平均を下回っている。人件費では、これまでに適正な定員管理を行ってきたことにより低い水準を維持しているが、ここ数年は退職者数の増に伴い増加傾向となっている。物件費では、賃金や委託料など内容を精査して執行してきたことで低い水準であったが、藤岡市行政改革大綱に基づき、業務の民間委託を進め、職員人件費等から委託料へのシフトが起きているため増加傾向にある。維持補修費については、これまで藤岡市が暮らしや福祉サービスなどの行政サービスに力を入れてきたため、資産形成が少なく、維持補修にかかる費用も抑えられてきたことにより、平均値より少なくなっているものと考えられる。ただし、既存施設の老朽化が進んでおり、今後は維持補修費が増加していくことが予想される。</a:t>
          </a:r>
          <a:endParaRPr kumimoji="1" lang="en-US" altLang="ja-JP" sz="1200">
            <a:latin typeface="+mn-ea"/>
            <a:ea typeface="+mn-ea"/>
          </a:endParaRPr>
        </a:p>
        <a:p>
          <a:r>
            <a:rPr kumimoji="1" lang="ja-JP" altLang="en-US" sz="1200">
              <a:latin typeface="+mn-ea"/>
              <a:ea typeface="+mn-ea"/>
            </a:rPr>
            <a:t>　逆に、扶助費、普通建設事業費、公債費、繰出金などは、類似団体や県平均を上回っている。扶助費が高水準となっている要因として、民間保育所の運営等に係る支出が多額となっていることが挙げられる。また、社会保障経費等は今後も増加傾向となることが予想されるため扶助費も増加していく見込みである。普通建設事業費は、昨年度までは平均前後であったが、平成</a:t>
          </a:r>
          <a:r>
            <a:rPr kumimoji="1" lang="en-US" altLang="ja-JP" sz="1200">
              <a:latin typeface="+mn-ea"/>
              <a:ea typeface="+mn-ea"/>
            </a:rPr>
            <a:t>27</a:t>
          </a:r>
          <a:r>
            <a:rPr kumimoji="1" lang="ja-JP" altLang="en-US" sz="1200">
              <a:latin typeface="+mn-ea"/>
              <a:ea typeface="+mn-ea"/>
            </a:rPr>
            <a:t>年度に急激に伸びている。これは、農業雪害支援事業による増であり一時的なものである。公債費では、平成</a:t>
          </a:r>
          <a:r>
            <a:rPr kumimoji="1" lang="en-US" altLang="ja-JP" sz="1200">
              <a:latin typeface="+mn-ea"/>
              <a:ea typeface="+mn-ea"/>
            </a:rPr>
            <a:t>28</a:t>
          </a:r>
          <a:r>
            <a:rPr kumimoji="1" lang="ja-JP" altLang="en-US" sz="1200">
              <a:latin typeface="+mn-ea"/>
              <a:ea typeface="+mn-ea"/>
            </a:rPr>
            <a:t>年度以降も合併特例債や臨時財政対策債などの償還の影響により、高い水準での推移が見込まれる。今後は費用対効果を徹底的に追求し、新規発行を伴う事業を抑制することが必要である。繰出金については、下水道事業特別会計、国民健康保険事業勘定特別会計への繰出金の増などにより、平成</a:t>
          </a:r>
          <a:r>
            <a:rPr kumimoji="1" lang="en-US" altLang="ja-JP" sz="1200">
              <a:latin typeface="+mn-ea"/>
              <a:ea typeface="+mn-ea"/>
            </a:rPr>
            <a:t>27</a:t>
          </a:r>
          <a:r>
            <a:rPr kumimoji="1" lang="ja-JP" altLang="en-US" sz="1200">
              <a:latin typeface="+mn-ea"/>
              <a:ea typeface="+mn-ea"/>
            </a:rPr>
            <a:t>年度では全国平均を超える値となっている。今後も増加していくことが考えられるので、各事業において経営の健全化を徹底し、繰出金の抑制に努める。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67,249
66,700
180.29
28,093,171
27,179,265
742,372
15,520,231
22,596,395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59690</xdr:rowOff>
    </xdr:from>
    <xdr:to>
      <xdr:col>6</xdr:col>
      <xdr:colOff>511175</xdr:colOff>
      <xdr:row>35</xdr:row>
      <xdr:rowOff>110363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60440"/>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59690</xdr:rowOff>
    </xdr:from>
    <xdr:to>
      <xdr:col>5</xdr:col>
      <xdr:colOff>358775</xdr:colOff>
      <xdr:row>35</xdr:row>
      <xdr:rowOff>85217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6044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66167</xdr:rowOff>
    </xdr:from>
    <xdr:to>
      <xdr:col>4</xdr:col>
      <xdr:colOff>155575</xdr:colOff>
      <xdr:row>35</xdr:row>
      <xdr:rowOff>85217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6691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2159</xdr:rowOff>
    </xdr:from>
    <xdr:to>
      <xdr:col>2</xdr:col>
      <xdr:colOff>638175</xdr:colOff>
      <xdr:row>35</xdr:row>
      <xdr:rowOff>66167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831459"/>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59563</xdr:rowOff>
    </xdr:from>
    <xdr:to>
      <xdr:col>6</xdr:col>
      <xdr:colOff>561975</xdr:colOff>
      <xdr:row>35</xdr:row>
      <xdr:rowOff>161163</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82440</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8890</xdr:rowOff>
    </xdr:from>
    <xdr:to>
      <xdr:col>5</xdr:col>
      <xdr:colOff>409575</xdr:colOff>
      <xdr:row>35</xdr:row>
      <xdr:rowOff>110490</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127017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34417</xdr:rowOff>
    </xdr:from>
    <xdr:to>
      <xdr:col>4</xdr:col>
      <xdr:colOff>206375</xdr:colOff>
      <xdr:row>35</xdr:row>
      <xdr:rowOff>136017</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152544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581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15367</xdr:rowOff>
    </xdr:from>
    <xdr:to>
      <xdr:col>3</xdr:col>
      <xdr:colOff>3175</xdr:colOff>
      <xdr:row>35</xdr:row>
      <xdr:rowOff>116967</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108094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6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122809</xdr:rowOff>
    </xdr:from>
    <xdr:to>
      <xdr:col>1</xdr:col>
      <xdr:colOff>485775</xdr:colOff>
      <xdr:row>34</xdr:row>
      <xdr:rowOff>52959</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57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69486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555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a16="http://schemas.microsoft.com/office/drawing/2014/main" xmlns=""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a:extLst>
            <a:ext uri="{FF2B5EF4-FFF2-40B4-BE49-F238E27FC236}">
              <a16:creationId xmlns:a16="http://schemas.microsoft.com/office/drawing/2014/main" xmlns="" id="{00000000-0008-0000-0700-000075000000}"/>
            </a:ext>
          </a:extLst>
        </xdr:cNvPr>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a:extLst>
            <a:ext uri="{FF2B5EF4-FFF2-40B4-BE49-F238E27FC236}">
              <a16:creationId xmlns:a16="http://schemas.microsoft.com/office/drawing/2014/main" xmlns="" id="{00000000-0008-0000-0700-000077000000}"/>
            </a:ext>
          </a:extLst>
        </xdr:cNvPr>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83432</xdr:rowOff>
    </xdr:from>
    <xdr:to>
      <xdr:col>6</xdr:col>
      <xdr:colOff>511175</xdr:colOff>
      <xdr:row>57</xdr:row>
      <xdr:rowOff>139129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3797300" y="9856082"/>
          <a:ext cx="8382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a:extLst>
            <a:ext uri="{FF2B5EF4-FFF2-40B4-BE49-F238E27FC236}">
              <a16:creationId xmlns:a16="http://schemas.microsoft.com/office/drawing/2014/main" xmlns="" id="{00000000-0008-0000-0700-00007A000000}"/>
            </a:ext>
          </a:extLst>
        </xdr:cNvPr>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a:extLst>
            <a:ext uri="{FF2B5EF4-FFF2-40B4-BE49-F238E27FC236}">
              <a16:creationId xmlns:a16="http://schemas.microsoft.com/office/drawing/2014/main" xmlns="" id="{00000000-0008-0000-0700-00007B000000}"/>
            </a:ext>
          </a:extLst>
        </xdr:cNvPr>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139129</xdr:rowOff>
    </xdr:from>
    <xdr:to>
      <xdr:col>5</xdr:col>
      <xdr:colOff>358775</xdr:colOff>
      <xdr:row>58</xdr:row>
      <xdr:rowOff>36863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908300" y="9911779"/>
          <a:ext cx="889000" cy="6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100674</xdr:rowOff>
    </xdr:from>
    <xdr:to>
      <xdr:col>4</xdr:col>
      <xdr:colOff>155575</xdr:colOff>
      <xdr:row>58</xdr:row>
      <xdr:rowOff>36863</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2019300" y="9873324"/>
          <a:ext cx="889000" cy="10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43214</xdr:rowOff>
    </xdr:from>
    <xdr:to>
      <xdr:col>2</xdr:col>
      <xdr:colOff>638175</xdr:colOff>
      <xdr:row>57</xdr:row>
      <xdr:rowOff>100674</xdr:rowOff>
    </xdr:to>
    <xdr:cxnSp macro="">
      <xdr:nvCxnSpPr>
        <xdr:cNvPr id="130" name="直線コネクタ 129">
          <a:extLst>
            <a:ext uri="{FF2B5EF4-FFF2-40B4-BE49-F238E27FC236}">
              <a16:creationId xmlns:a16="http://schemas.microsoft.com/office/drawing/2014/main" xmlns="" id="{00000000-0008-0000-0700-000082000000}"/>
            </a:ext>
          </a:extLst>
        </xdr:cNvPr>
        <xdr:cNvCxnSpPr/>
      </xdr:nvCxnSpPr>
      <xdr:spPr>
        <a:xfrm>
          <a:off x="1130300" y="9644414"/>
          <a:ext cx="889000" cy="2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a:extLst>
            <a:ext uri="{FF2B5EF4-FFF2-40B4-BE49-F238E27FC236}">
              <a16:creationId xmlns:a16="http://schemas.microsoft.com/office/drawing/2014/main" xmlns="" id="{00000000-0008-0000-0700-000083000000}"/>
            </a:ext>
          </a:extLst>
        </xdr:cNvPr>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a:extLst>
            <a:ext uri="{FF2B5EF4-FFF2-40B4-BE49-F238E27FC236}">
              <a16:creationId xmlns:a16="http://schemas.microsoft.com/office/drawing/2014/main" xmlns="" id="{00000000-0008-0000-0700-000085000000}"/>
            </a:ext>
          </a:extLst>
        </xdr:cNvPr>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32632</xdr:rowOff>
    </xdr:from>
    <xdr:to>
      <xdr:col>6</xdr:col>
      <xdr:colOff>561975</xdr:colOff>
      <xdr:row>57</xdr:row>
      <xdr:rowOff>134232</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4584700" y="98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11059</xdr:rowOff>
    </xdr:from>
    <xdr:ext cx="534377" cy="259045"/>
    <xdr:sp macro="" textlink="">
      <xdr:nvSpPr>
        <xdr:cNvPr id="141" name="総務費該当値テキスト">
          <a:extLst>
            <a:ext uri="{FF2B5EF4-FFF2-40B4-BE49-F238E27FC236}">
              <a16:creationId xmlns:a16="http://schemas.microsoft.com/office/drawing/2014/main" xmlns="" id="{00000000-0008-0000-0700-00008D000000}"/>
            </a:ext>
          </a:extLst>
        </xdr:cNvPr>
        <xdr:cNvSpPr txBox="1"/>
      </xdr:nvSpPr>
      <xdr:spPr>
        <a:xfrm>
          <a:off x="4686300" y="97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88329</xdr:rowOff>
    </xdr:from>
    <xdr:to>
      <xdr:col>5</xdr:col>
      <xdr:colOff>409575</xdr:colOff>
      <xdr:row>58</xdr:row>
      <xdr:rowOff>18479</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3746500" y="98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9606</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3530111" y="99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157513</xdr:rowOff>
    </xdr:from>
    <xdr:to>
      <xdr:col>4</xdr:col>
      <xdr:colOff>206375</xdr:colOff>
      <xdr:row>58</xdr:row>
      <xdr:rowOff>87663</xdr:rowOff>
    </xdr:to>
    <xdr:sp macro="" textlink="">
      <xdr:nvSpPr>
        <xdr:cNvPr id="144" name="円/楕円 143">
          <a:extLst>
            <a:ext uri="{FF2B5EF4-FFF2-40B4-BE49-F238E27FC236}">
              <a16:creationId xmlns:a16="http://schemas.microsoft.com/office/drawing/2014/main" xmlns="" id="{00000000-0008-0000-0700-000090000000}"/>
            </a:ext>
          </a:extLst>
        </xdr:cNvPr>
        <xdr:cNvSpPr/>
      </xdr:nvSpPr>
      <xdr:spPr>
        <a:xfrm>
          <a:off x="2857500" y="99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78790</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2641111" y="100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49874</xdr:rowOff>
    </xdr:from>
    <xdr:to>
      <xdr:col>3</xdr:col>
      <xdr:colOff>3175</xdr:colOff>
      <xdr:row>57</xdr:row>
      <xdr:rowOff>151474</xdr:rowOff>
    </xdr:to>
    <xdr:sp macro="" textlink="">
      <xdr:nvSpPr>
        <xdr:cNvPr id="146" name="円/楕円 145">
          <a:extLst>
            <a:ext uri="{FF2B5EF4-FFF2-40B4-BE49-F238E27FC236}">
              <a16:creationId xmlns:a16="http://schemas.microsoft.com/office/drawing/2014/main" xmlns="" id="{00000000-0008-0000-0700-000092000000}"/>
            </a:ext>
          </a:extLst>
        </xdr:cNvPr>
        <xdr:cNvSpPr/>
      </xdr:nvSpPr>
      <xdr:spPr>
        <a:xfrm>
          <a:off x="1968500" y="98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142601</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1752111" y="991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163864</xdr:rowOff>
    </xdr:from>
    <xdr:to>
      <xdr:col>1</xdr:col>
      <xdr:colOff>485775</xdr:colOff>
      <xdr:row>56</xdr:row>
      <xdr:rowOff>94014</xdr:rowOff>
    </xdr:to>
    <xdr:sp macro="" textlink="">
      <xdr:nvSpPr>
        <xdr:cNvPr id="148" name="円/楕円 147">
          <a:extLst>
            <a:ext uri="{FF2B5EF4-FFF2-40B4-BE49-F238E27FC236}">
              <a16:creationId xmlns:a16="http://schemas.microsoft.com/office/drawing/2014/main" xmlns="" id="{00000000-0008-0000-0700-000094000000}"/>
            </a:ext>
          </a:extLst>
        </xdr:cNvPr>
        <xdr:cNvSpPr/>
      </xdr:nvSpPr>
      <xdr:spPr>
        <a:xfrm>
          <a:off x="1079500" y="959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85141</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863111" y="968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a:extLst>
            <a:ext uri="{FF2B5EF4-FFF2-40B4-BE49-F238E27FC236}">
              <a16:creationId xmlns:a16="http://schemas.microsoft.com/office/drawing/2014/main" xmlns=""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a:extLst>
            <a:ext uri="{FF2B5EF4-FFF2-40B4-BE49-F238E27FC236}">
              <a16:creationId xmlns:a16="http://schemas.microsoft.com/office/drawing/2014/main" xmlns="" id="{00000000-0008-0000-0700-0000AF000000}"/>
            </a:ext>
          </a:extLst>
        </xdr:cNvPr>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a:extLst>
            <a:ext uri="{FF2B5EF4-FFF2-40B4-BE49-F238E27FC236}">
              <a16:creationId xmlns:a16="http://schemas.microsoft.com/office/drawing/2014/main" xmlns="" id="{00000000-0008-0000-0700-0000B1000000}"/>
            </a:ext>
          </a:extLst>
        </xdr:cNvPr>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48564</xdr:rowOff>
    </xdr:from>
    <xdr:to>
      <xdr:col>6</xdr:col>
      <xdr:colOff>511175</xdr:colOff>
      <xdr:row>75</xdr:row>
      <xdr:rowOff>116763</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3797300" y="12907314"/>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a:extLst>
            <a:ext uri="{FF2B5EF4-FFF2-40B4-BE49-F238E27FC236}">
              <a16:creationId xmlns:a16="http://schemas.microsoft.com/office/drawing/2014/main" xmlns="" id="{00000000-0008-0000-0700-0000B4000000}"/>
            </a:ext>
          </a:extLst>
        </xdr:cNvPr>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a:extLst>
            <a:ext uri="{FF2B5EF4-FFF2-40B4-BE49-F238E27FC236}">
              <a16:creationId xmlns:a16="http://schemas.microsoft.com/office/drawing/2014/main" xmlns="" id="{00000000-0008-0000-0700-0000B5000000}"/>
            </a:ext>
          </a:extLst>
        </xdr:cNvPr>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116763</xdr:rowOff>
    </xdr:from>
    <xdr:to>
      <xdr:col>5</xdr:col>
      <xdr:colOff>358775</xdr:colOff>
      <xdr:row>76</xdr:row>
      <xdr:rowOff>48031</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908300" y="12975513"/>
          <a:ext cx="8890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48031</xdr:rowOff>
    </xdr:from>
    <xdr:to>
      <xdr:col>4</xdr:col>
      <xdr:colOff>155575</xdr:colOff>
      <xdr:row>76</xdr:row>
      <xdr:rowOff>71216</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019300" y="13078231"/>
          <a:ext cx="889000" cy="2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a:extLst>
            <a:ext uri="{FF2B5EF4-FFF2-40B4-BE49-F238E27FC236}">
              <a16:creationId xmlns:a16="http://schemas.microsoft.com/office/drawing/2014/main" xmlns="" id="{00000000-0008-0000-0700-0000BA000000}"/>
            </a:ext>
          </a:extLst>
        </xdr:cNvPr>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71216</xdr:rowOff>
    </xdr:from>
    <xdr:to>
      <xdr:col>2</xdr:col>
      <xdr:colOff>638175</xdr:colOff>
      <xdr:row>77</xdr:row>
      <xdr:rowOff>13608</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1130300" y="13101416"/>
          <a:ext cx="8890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a:extLst>
            <a:ext uri="{FF2B5EF4-FFF2-40B4-BE49-F238E27FC236}">
              <a16:creationId xmlns:a16="http://schemas.microsoft.com/office/drawing/2014/main" xmlns="" id="{00000000-0008-0000-0700-0000BD000000}"/>
            </a:ext>
          </a:extLst>
        </xdr:cNvPr>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a:extLst>
            <a:ext uri="{FF2B5EF4-FFF2-40B4-BE49-F238E27FC236}">
              <a16:creationId xmlns:a16="http://schemas.microsoft.com/office/drawing/2014/main" xmlns="" id="{00000000-0008-0000-0700-0000BF000000}"/>
            </a:ext>
          </a:extLst>
        </xdr:cNvPr>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169214</xdr:rowOff>
    </xdr:from>
    <xdr:to>
      <xdr:col>6</xdr:col>
      <xdr:colOff>561975</xdr:colOff>
      <xdr:row>75</xdr:row>
      <xdr:rowOff>99364</xdr:rowOff>
    </xdr:to>
    <xdr:sp macro="" textlink="">
      <xdr:nvSpPr>
        <xdr:cNvPr id="198" name="円/楕円 197">
          <a:extLst>
            <a:ext uri="{FF2B5EF4-FFF2-40B4-BE49-F238E27FC236}">
              <a16:creationId xmlns:a16="http://schemas.microsoft.com/office/drawing/2014/main" xmlns="" id="{00000000-0008-0000-0700-0000C6000000}"/>
            </a:ext>
          </a:extLst>
        </xdr:cNvPr>
        <xdr:cNvSpPr/>
      </xdr:nvSpPr>
      <xdr:spPr>
        <a:xfrm>
          <a:off x="4584700" y="12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20641</xdr:rowOff>
    </xdr:from>
    <xdr:ext cx="599010" cy="259045"/>
    <xdr:sp macro="" textlink="">
      <xdr:nvSpPr>
        <xdr:cNvPr id="199" name="民生費該当値テキスト">
          <a:extLst>
            <a:ext uri="{FF2B5EF4-FFF2-40B4-BE49-F238E27FC236}">
              <a16:creationId xmlns:a16="http://schemas.microsoft.com/office/drawing/2014/main" xmlns="" id="{00000000-0008-0000-0700-0000C7000000}"/>
            </a:ext>
          </a:extLst>
        </xdr:cNvPr>
        <xdr:cNvSpPr txBox="1"/>
      </xdr:nvSpPr>
      <xdr:spPr>
        <a:xfrm>
          <a:off x="4686300" y="1270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135,784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65963</xdr:rowOff>
    </xdr:from>
    <xdr:to>
      <xdr:col>5</xdr:col>
      <xdr:colOff>409575</xdr:colOff>
      <xdr:row>75</xdr:row>
      <xdr:rowOff>167563</xdr:rowOff>
    </xdr:to>
    <xdr:sp macro="" textlink="">
      <xdr:nvSpPr>
        <xdr:cNvPr id="200" name="円/楕円 199">
          <a:extLst>
            <a:ext uri="{FF2B5EF4-FFF2-40B4-BE49-F238E27FC236}">
              <a16:creationId xmlns:a16="http://schemas.microsoft.com/office/drawing/2014/main" xmlns="" id="{00000000-0008-0000-0700-0000C8000000}"/>
            </a:ext>
          </a:extLst>
        </xdr:cNvPr>
        <xdr:cNvSpPr/>
      </xdr:nvSpPr>
      <xdr:spPr>
        <a:xfrm>
          <a:off x="3746500" y="1292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158690</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3497794" y="1301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132,204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168681</xdr:rowOff>
    </xdr:from>
    <xdr:to>
      <xdr:col>4</xdr:col>
      <xdr:colOff>206375</xdr:colOff>
      <xdr:row>76</xdr:row>
      <xdr:rowOff>98831</xdr:rowOff>
    </xdr:to>
    <xdr:sp macro="" textlink="">
      <xdr:nvSpPr>
        <xdr:cNvPr id="202" name="円/楕円 201">
          <a:extLst>
            <a:ext uri="{FF2B5EF4-FFF2-40B4-BE49-F238E27FC236}">
              <a16:creationId xmlns:a16="http://schemas.microsoft.com/office/drawing/2014/main" xmlns="" id="{00000000-0008-0000-0700-0000CA000000}"/>
            </a:ext>
          </a:extLst>
        </xdr:cNvPr>
        <xdr:cNvSpPr/>
      </xdr:nvSpPr>
      <xdr:spPr>
        <a:xfrm>
          <a:off x="2857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89958</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2608794" y="1312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20416</xdr:rowOff>
    </xdr:from>
    <xdr:to>
      <xdr:col>3</xdr:col>
      <xdr:colOff>3175</xdr:colOff>
      <xdr:row>76</xdr:row>
      <xdr:rowOff>122016</xdr:rowOff>
    </xdr:to>
    <xdr:sp macro="" textlink="">
      <xdr:nvSpPr>
        <xdr:cNvPr id="204" name="円/楕円 203">
          <a:extLst>
            <a:ext uri="{FF2B5EF4-FFF2-40B4-BE49-F238E27FC236}">
              <a16:creationId xmlns:a16="http://schemas.microsoft.com/office/drawing/2014/main" xmlns="" id="{00000000-0008-0000-0700-0000CC000000}"/>
            </a:ext>
          </a:extLst>
        </xdr:cNvPr>
        <xdr:cNvSpPr/>
      </xdr:nvSpPr>
      <xdr:spPr>
        <a:xfrm>
          <a:off x="1968500" y="130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113143</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1719794" y="1314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134258</xdr:rowOff>
    </xdr:from>
    <xdr:to>
      <xdr:col>1</xdr:col>
      <xdr:colOff>485775</xdr:colOff>
      <xdr:row>77</xdr:row>
      <xdr:rowOff>64408</xdr:rowOff>
    </xdr:to>
    <xdr:sp macro="" textlink="">
      <xdr:nvSpPr>
        <xdr:cNvPr id="206" name="円/楕円 205">
          <a:extLst>
            <a:ext uri="{FF2B5EF4-FFF2-40B4-BE49-F238E27FC236}">
              <a16:creationId xmlns:a16="http://schemas.microsoft.com/office/drawing/2014/main" xmlns="" id="{00000000-0008-0000-0700-0000CE000000}"/>
            </a:ext>
          </a:extLst>
        </xdr:cNvPr>
        <xdr:cNvSpPr/>
      </xdr:nvSpPr>
      <xdr:spPr>
        <a:xfrm>
          <a:off x="1079500" y="131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55535</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830794" y="1325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67690</xdr:rowOff>
    </xdr:from>
    <xdr:to>
      <xdr:col>6</xdr:col>
      <xdr:colOff>511175</xdr:colOff>
      <xdr:row>97</xdr:row>
      <xdr:rowOff>109105</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3797300" y="16698340"/>
          <a:ext cx="8382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67690</xdr:rowOff>
    </xdr:from>
    <xdr:to>
      <xdr:col>5</xdr:col>
      <xdr:colOff>358775</xdr:colOff>
      <xdr:row>97</xdr:row>
      <xdr:rowOff>105600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908300" y="16698340"/>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60452</xdr:rowOff>
    </xdr:from>
    <xdr:to>
      <xdr:col>4</xdr:col>
      <xdr:colOff>155575</xdr:colOff>
      <xdr:row>97</xdr:row>
      <xdr:rowOff>105600</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019300" y="16691102"/>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a:extLst>
            <a:ext uri="{FF2B5EF4-FFF2-40B4-BE49-F238E27FC236}">
              <a16:creationId xmlns:a16="http://schemas.microsoft.com/office/drawing/2014/main" xmlns="" id="{00000000-0008-0000-0700-0000F4000000}"/>
            </a:ext>
          </a:extLst>
        </xdr:cNvPr>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53423</xdr:rowOff>
    </xdr:from>
    <xdr:to>
      <xdr:col>2</xdr:col>
      <xdr:colOff>638175</xdr:colOff>
      <xdr:row>97</xdr:row>
      <xdr:rowOff>60452</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a:off x="1130300" y="16684073"/>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a:extLst>
            <a:ext uri="{FF2B5EF4-FFF2-40B4-BE49-F238E27FC236}">
              <a16:creationId xmlns:a16="http://schemas.microsoft.com/office/drawing/2014/main" xmlns="" id="{00000000-0008-0000-0700-0000F7000000}"/>
            </a:ext>
          </a:extLst>
        </xdr:cNvPr>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a:extLst>
            <a:ext uri="{FF2B5EF4-FFF2-40B4-BE49-F238E27FC236}">
              <a16:creationId xmlns:a16="http://schemas.microsoft.com/office/drawing/2014/main" xmlns="" id="{00000000-0008-0000-0700-0000F9000000}"/>
            </a:ext>
          </a:extLst>
        </xdr:cNvPr>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58305</xdr:rowOff>
    </xdr:from>
    <xdr:to>
      <xdr:col>6</xdr:col>
      <xdr:colOff>561975</xdr:colOff>
      <xdr:row>97</xdr:row>
      <xdr:rowOff>159905</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4584700" y="16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36732</xdr:rowOff>
    </xdr:from>
    <xdr:ext cx="534377"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6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16890</xdr:rowOff>
    </xdr:from>
    <xdr:to>
      <xdr:col>5</xdr:col>
      <xdr:colOff>409575</xdr:colOff>
      <xdr:row>97</xdr:row>
      <xdr:rowOff>118490</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3746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135017</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30111" y="1642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54800</xdr:rowOff>
    </xdr:from>
    <xdr:to>
      <xdr:col>4</xdr:col>
      <xdr:colOff>206375</xdr:colOff>
      <xdr:row>97</xdr:row>
      <xdr:rowOff>156400</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2857500" y="166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147527</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67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9652</xdr:rowOff>
    </xdr:from>
    <xdr:to>
      <xdr:col>3</xdr:col>
      <xdr:colOff>3175</xdr:colOff>
      <xdr:row>97</xdr:row>
      <xdr:rowOff>111252</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1968500" y="166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127779</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64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2623</xdr:rowOff>
    </xdr:from>
    <xdr:to>
      <xdr:col>1</xdr:col>
      <xdr:colOff>485775</xdr:colOff>
      <xdr:row>97</xdr:row>
      <xdr:rowOff>104223</xdr:rowOff>
    </xdr:to>
    <xdr:sp macro="" textlink="">
      <xdr:nvSpPr>
        <xdr:cNvPr id="264" name="円/楕円 263">
          <a:extLst>
            <a:ext uri="{FF2B5EF4-FFF2-40B4-BE49-F238E27FC236}">
              <a16:creationId xmlns:a16="http://schemas.microsoft.com/office/drawing/2014/main" xmlns="" id="{00000000-0008-0000-0700-000008010000}"/>
            </a:ext>
          </a:extLst>
        </xdr:cNvPr>
        <xdr:cNvSpPr/>
      </xdr:nvSpPr>
      <xdr:spPr>
        <a:xfrm>
          <a:off x="1079500" y="166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120750</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64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101158</xdr:rowOff>
    </xdr:from>
    <xdr:to>
      <xdr:col>15</xdr:col>
      <xdr:colOff>180975</xdr:colOff>
      <xdr:row>38</xdr:row>
      <xdr:rowOff>116017</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61625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101158</xdr:rowOff>
    </xdr:from>
    <xdr:to>
      <xdr:col>14</xdr:col>
      <xdr:colOff>28575</xdr:colOff>
      <xdr:row>38</xdr:row>
      <xdr:rowOff>108153</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616258"/>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92654</xdr:rowOff>
    </xdr:from>
    <xdr:to>
      <xdr:col>12</xdr:col>
      <xdr:colOff>511175</xdr:colOff>
      <xdr:row>38</xdr:row>
      <xdr:rowOff>108153</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607754"/>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a:extLst>
            <a:ext uri="{FF2B5EF4-FFF2-40B4-BE49-F238E27FC236}">
              <a16:creationId xmlns:a16="http://schemas.microsoft.com/office/drawing/2014/main" xmlns="" id="{00000000-0008-0000-0700-00002B010000}"/>
            </a:ext>
          </a:extLst>
        </xdr:cNvPr>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78527</xdr:rowOff>
    </xdr:from>
    <xdr:to>
      <xdr:col>11</xdr:col>
      <xdr:colOff>307975</xdr:colOff>
      <xdr:row>38</xdr:row>
      <xdr:rowOff>92654</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593627"/>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65217</xdr:rowOff>
    </xdr:from>
    <xdr:to>
      <xdr:col>15</xdr:col>
      <xdr:colOff>231775</xdr:colOff>
      <xdr:row>38</xdr:row>
      <xdr:rowOff>166817</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10426700" y="6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50358</xdr:rowOff>
    </xdr:from>
    <xdr:to>
      <xdr:col>14</xdr:col>
      <xdr:colOff>79375</xdr:colOff>
      <xdr:row>38</xdr:row>
      <xdr:rowOff>151958</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9588500" y="65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143085</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658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57353</xdr:rowOff>
    </xdr:from>
    <xdr:to>
      <xdr:col>12</xdr:col>
      <xdr:colOff>561975</xdr:colOff>
      <xdr:row>38</xdr:row>
      <xdr:rowOff>158953</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8699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150080</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66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41854</xdr:rowOff>
    </xdr:from>
    <xdr:to>
      <xdr:col>11</xdr:col>
      <xdr:colOff>358775</xdr:colOff>
      <xdr:row>38</xdr:row>
      <xdr:rowOff>143454</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7810500" y="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134581</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7" y="66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27727</xdr:rowOff>
    </xdr:from>
    <xdr:to>
      <xdr:col>10</xdr:col>
      <xdr:colOff>155575</xdr:colOff>
      <xdr:row>38</xdr:row>
      <xdr:rowOff>129327</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6921500" y="65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120454</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7" y="663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12332</xdr:rowOff>
    </xdr:from>
    <xdr:to>
      <xdr:col>15</xdr:col>
      <xdr:colOff>180975</xdr:colOff>
      <xdr:row>56</xdr:row>
      <xdr:rowOff>49974</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442082"/>
          <a:ext cx="838200" cy="20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49974</xdr:rowOff>
    </xdr:from>
    <xdr:to>
      <xdr:col>14</xdr:col>
      <xdr:colOff>28575</xdr:colOff>
      <xdr:row>57</xdr:row>
      <xdr:rowOff>69977</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9651174"/>
          <a:ext cx="8890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69977</xdr:rowOff>
    </xdr:from>
    <xdr:to>
      <xdr:col>12</xdr:col>
      <xdr:colOff>511175</xdr:colOff>
      <xdr:row>57</xdr:row>
      <xdr:rowOff>137833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9842627"/>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a:extLst>
            <a:ext uri="{FF2B5EF4-FFF2-40B4-BE49-F238E27FC236}">
              <a16:creationId xmlns:a16="http://schemas.microsoft.com/office/drawing/2014/main" xmlns="" id="{00000000-0008-0000-0700-000064010000}"/>
            </a:ext>
          </a:extLst>
        </xdr:cNvPr>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121869</xdr:rowOff>
    </xdr:from>
    <xdr:to>
      <xdr:col>11</xdr:col>
      <xdr:colOff>307975</xdr:colOff>
      <xdr:row>57</xdr:row>
      <xdr:rowOff>137833</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6972300" y="9894519"/>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a:extLst>
            <a:ext uri="{FF2B5EF4-FFF2-40B4-BE49-F238E27FC236}">
              <a16:creationId xmlns:a16="http://schemas.microsoft.com/office/drawing/2014/main" xmlns="" id="{00000000-0008-0000-0700-000067010000}"/>
            </a:ext>
          </a:extLst>
        </xdr:cNvPr>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a:extLst>
            <a:ext uri="{FF2B5EF4-FFF2-40B4-BE49-F238E27FC236}">
              <a16:creationId xmlns:a16="http://schemas.microsoft.com/office/drawing/2014/main" xmlns="" id="{00000000-0008-0000-0700-000069010000}"/>
            </a:ext>
          </a:extLst>
        </xdr:cNvPr>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132982</xdr:rowOff>
    </xdr:from>
    <xdr:to>
      <xdr:col>15</xdr:col>
      <xdr:colOff>231775</xdr:colOff>
      <xdr:row>55</xdr:row>
      <xdr:rowOff>63132</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10426700" y="93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155859</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2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18,843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170624</xdr:rowOff>
    </xdr:from>
    <xdr:to>
      <xdr:col>14</xdr:col>
      <xdr:colOff>79375</xdr:colOff>
      <xdr:row>56</xdr:row>
      <xdr:rowOff>100774</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9588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91901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6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19177</xdr:rowOff>
    </xdr:from>
    <xdr:to>
      <xdr:col>12</xdr:col>
      <xdr:colOff>561975</xdr:colOff>
      <xdr:row>57</xdr:row>
      <xdr:rowOff>120777</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8699500" y="97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87033</xdr:rowOff>
    </xdr:from>
    <xdr:to>
      <xdr:col>11</xdr:col>
      <xdr:colOff>358775</xdr:colOff>
      <xdr:row>58</xdr:row>
      <xdr:rowOff>17183</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7810500" y="98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8310</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626427" y="99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71069</xdr:rowOff>
    </xdr:from>
    <xdr:to>
      <xdr:col>10</xdr:col>
      <xdr:colOff>155575</xdr:colOff>
      <xdr:row>58</xdr:row>
      <xdr:rowOff>1219</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6921500" y="98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163796</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37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107559</xdr:rowOff>
    </xdr:from>
    <xdr:to>
      <xdr:col>15</xdr:col>
      <xdr:colOff>180975</xdr:colOff>
      <xdr:row>77</xdr:row>
      <xdr:rowOff>108634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309209"/>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a:extLst>
            <a:ext uri="{FF2B5EF4-FFF2-40B4-BE49-F238E27FC236}">
              <a16:creationId xmlns:a16="http://schemas.microsoft.com/office/drawing/2014/main" xmlns="" id="{00000000-0008-0000-0700-000096010000}"/>
            </a:ext>
          </a:extLst>
        </xdr:cNvPr>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63302</xdr:rowOff>
    </xdr:from>
    <xdr:to>
      <xdr:col>14</xdr:col>
      <xdr:colOff>28575</xdr:colOff>
      <xdr:row>77</xdr:row>
      <xdr:rowOff>107559</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8750300" y="13264952"/>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46820</xdr:rowOff>
    </xdr:from>
    <xdr:to>
      <xdr:col>12</xdr:col>
      <xdr:colOff>511175</xdr:colOff>
      <xdr:row>77</xdr:row>
      <xdr:rowOff>63302</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7861300" y="13248470"/>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a:extLst>
            <a:ext uri="{FF2B5EF4-FFF2-40B4-BE49-F238E27FC236}">
              <a16:creationId xmlns:a16="http://schemas.microsoft.com/office/drawing/2014/main" xmlns="" id="{00000000-0008-0000-0700-00009B010000}"/>
            </a:ext>
          </a:extLst>
        </xdr:cNvPr>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155956</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15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1718</xdr:rowOff>
    </xdr:from>
    <xdr:to>
      <xdr:col>11</xdr:col>
      <xdr:colOff>307975</xdr:colOff>
      <xdr:row>77</xdr:row>
      <xdr:rowOff>46820</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203368"/>
          <a:ext cx="889000" cy="4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a:extLst>
            <a:ext uri="{FF2B5EF4-FFF2-40B4-BE49-F238E27FC236}">
              <a16:creationId xmlns:a16="http://schemas.microsoft.com/office/drawing/2014/main" xmlns="" id="{00000000-0008-0000-0700-00009E010000}"/>
            </a:ext>
          </a:extLst>
        </xdr:cNvPr>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165397</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26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158607</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37427" y="133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57834</xdr:rowOff>
    </xdr:from>
    <xdr:to>
      <xdr:col>15</xdr:col>
      <xdr:colOff>231775</xdr:colOff>
      <xdr:row>77</xdr:row>
      <xdr:rowOff>159434</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10426700" y="132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36261</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23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56759</xdr:rowOff>
    </xdr:from>
    <xdr:to>
      <xdr:col>14</xdr:col>
      <xdr:colOff>79375</xdr:colOff>
      <xdr:row>77</xdr:row>
      <xdr:rowOff>158359</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9588500" y="132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149486</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7" y="133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12502</xdr:rowOff>
    </xdr:from>
    <xdr:to>
      <xdr:col>12</xdr:col>
      <xdr:colOff>561975</xdr:colOff>
      <xdr:row>77</xdr:row>
      <xdr:rowOff>114102</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8699500" y="132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130629</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29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167470</xdr:rowOff>
    </xdr:from>
    <xdr:to>
      <xdr:col>11</xdr:col>
      <xdr:colOff>358775</xdr:colOff>
      <xdr:row>77</xdr:row>
      <xdr:rowOff>97620</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7810500" y="131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114147</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297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122368</xdr:rowOff>
    </xdr:from>
    <xdr:to>
      <xdr:col>10</xdr:col>
      <xdr:colOff>155575</xdr:colOff>
      <xdr:row>77</xdr:row>
      <xdr:rowOff>52518</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6921500" y="131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69044</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29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131871</xdr:rowOff>
    </xdr:from>
    <xdr:to>
      <xdr:col>15</xdr:col>
      <xdr:colOff>180975</xdr:colOff>
      <xdr:row>97</xdr:row>
      <xdr:rowOff>6198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9639300" y="16591071"/>
          <a:ext cx="8382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a:extLst>
            <a:ext uri="{FF2B5EF4-FFF2-40B4-BE49-F238E27FC236}">
              <a16:creationId xmlns:a16="http://schemas.microsoft.com/office/drawing/2014/main" xmlns="" id="{00000000-0008-0000-0700-0000D0010000}"/>
            </a:ext>
          </a:extLst>
        </xdr:cNvPr>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126022</xdr:rowOff>
    </xdr:from>
    <xdr:to>
      <xdr:col>14</xdr:col>
      <xdr:colOff>28575</xdr:colOff>
      <xdr:row>96</xdr:row>
      <xdr:rowOff>131871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8750300" y="16585222"/>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a:extLst>
            <a:ext uri="{FF2B5EF4-FFF2-40B4-BE49-F238E27FC236}">
              <a16:creationId xmlns:a16="http://schemas.microsoft.com/office/drawing/2014/main" xmlns="" id="{00000000-0008-0000-0700-0000D2010000}"/>
            </a:ext>
          </a:extLst>
        </xdr:cNvPr>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126022</xdr:rowOff>
    </xdr:from>
    <xdr:to>
      <xdr:col>12</xdr:col>
      <xdr:colOff>511175</xdr:colOff>
      <xdr:row>97</xdr:row>
      <xdr:rowOff>38640</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7861300" y="16585222"/>
          <a:ext cx="889000" cy="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a:extLst>
            <a:ext uri="{FF2B5EF4-FFF2-40B4-BE49-F238E27FC236}">
              <a16:creationId xmlns:a16="http://schemas.microsoft.com/office/drawing/2014/main" xmlns="" id="{00000000-0008-0000-0700-0000D5010000}"/>
            </a:ext>
          </a:extLst>
        </xdr:cNvPr>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38640</xdr:rowOff>
    </xdr:from>
    <xdr:to>
      <xdr:col>11</xdr:col>
      <xdr:colOff>307975</xdr:colOff>
      <xdr:row>97</xdr:row>
      <xdr:rowOff>106572</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6972300" y="16669290"/>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a:extLst>
            <a:ext uri="{FF2B5EF4-FFF2-40B4-BE49-F238E27FC236}">
              <a16:creationId xmlns:a16="http://schemas.microsoft.com/office/drawing/2014/main" xmlns="" id="{00000000-0008-0000-0700-0000D8010000}"/>
            </a:ext>
          </a:extLst>
        </xdr:cNvPr>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a:extLst>
            <a:ext uri="{FF2B5EF4-FFF2-40B4-BE49-F238E27FC236}">
              <a16:creationId xmlns:a16="http://schemas.microsoft.com/office/drawing/2014/main" xmlns="" id="{00000000-0008-0000-0700-0000DA010000}"/>
            </a:ext>
          </a:extLst>
        </xdr:cNvPr>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126848</xdr:rowOff>
    </xdr:from>
    <xdr:to>
      <xdr:col>15</xdr:col>
      <xdr:colOff>231775</xdr:colOff>
      <xdr:row>97</xdr:row>
      <xdr:rowOff>56998</xdr:rowOff>
    </xdr:to>
    <xdr:sp macro="" textlink="">
      <xdr:nvSpPr>
        <xdr:cNvPr id="481" name="円/楕円 480">
          <a:extLst>
            <a:ext uri="{FF2B5EF4-FFF2-40B4-BE49-F238E27FC236}">
              <a16:creationId xmlns:a16="http://schemas.microsoft.com/office/drawing/2014/main" xmlns="" id="{00000000-0008-0000-0700-0000E1010000}"/>
            </a:ext>
          </a:extLst>
        </xdr:cNvPr>
        <xdr:cNvSpPr/>
      </xdr:nvSpPr>
      <xdr:spPr>
        <a:xfrm>
          <a:off x="10426700" y="165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105275</xdr:rowOff>
    </xdr:from>
    <xdr:ext cx="534377"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65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81071</xdr:rowOff>
    </xdr:from>
    <xdr:to>
      <xdr:col>14</xdr:col>
      <xdr:colOff>79375</xdr:colOff>
      <xdr:row>97</xdr:row>
      <xdr:rowOff>11221</xdr:rowOff>
    </xdr:to>
    <xdr:sp macro="" textlink="">
      <xdr:nvSpPr>
        <xdr:cNvPr id="483" name="円/楕円 482">
          <a:extLst>
            <a:ext uri="{FF2B5EF4-FFF2-40B4-BE49-F238E27FC236}">
              <a16:creationId xmlns:a16="http://schemas.microsoft.com/office/drawing/2014/main" xmlns="" id="{00000000-0008-0000-0700-0000E3010000}"/>
            </a:ext>
          </a:extLst>
        </xdr:cNvPr>
        <xdr:cNvSpPr/>
      </xdr:nvSpPr>
      <xdr:spPr>
        <a:xfrm>
          <a:off x="9588500" y="165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2348</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72111" y="166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75222</xdr:rowOff>
    </xdr:from>
    <xdr:to>
      <xdr:col>12</xdr:col>
      <xdr:colOff>561975</xdr:colOff>
      <xdr:row>97</xdr:row>
      <xdr:rowOff>5372</xdr:rowOff>
    </xdr:to>
    <xdr:sp macro="" textlink="">
      <xdr:nvSpPr>
        <xdr:cNvPr id="485" name="円/楕円 484">
          <a:extLst>
            <a:ext uri="{FF2B5EF4-FFF2-40B4-BE49-F238E27FC236}">
              <a16:creationId xmlns:a16="http://schemas.microsoft.com/office/drawing/2014/main" xmlns="" id="{00000000-0008-0000-0700-0000E5010000}"/>
            </a:ext>
          </a:extLst>
        </xdr:cNvPr>
        <xdr:cNvSpPr/>
      </xdr:nvSpPr>
      <xdr:spPr>
        <a:xfrm>
          <a:off x="8699500" y="165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167949</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66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159290</xdr:rowOff>
    </xdr:from>
    <xdr:to>
      <xdr:col>11</xdr:col>
      <xdr:colOff>358775</xdr:colOff>
      <xdr:row>97</xdr:row>
      <xdr:rowOff>89440</xdr:rowOff>
    </xdr:to>
    <xdr:sp macro="" textlink="">
      <xdr:nvSpPr>
        <xdr:cNvPr id="487" name="円/楕円 486">
          <a:extLst>
            <a:ext uri="{FF2B5EF4-FFF2-40B4-BE49-F238E27FC236}">
              <a16:creationId xmlns:a16="http://schemas.microsoft.com/office/drawing/2014/main" xmlns="" id="{00000000-0008-0000-0700-0000E7010000}"/>
            </a:ext>
          </a:extLst>
        </xdr:cNvPr>
        <xdr:cNvSpPr/>
      </xdr:nvSpPr>
      <xdr:spPr>
        <a:xfrm>
          <a:off x="7810500" y="166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80567</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94111" y="167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55772</xdr:rowOff>
    </xdr:from>
    <xdr:to>
      <xdr:col>10</xdr:col>
      <xdr:colOff>155575</xdr:colOff>
      <xdr:row>97</xdr:row>
      <xdr:rowOff>157372</xdr:rowOff>
    </xdr:to>
    <xdr:sp macro="" textlink="">
      <xdr:nvSpPr>
        <xdr:cNvPr id="489" name="円/楕円 488">
          <a:extLst>
            <a:ext uri="{FF2B5EF4-FFF2-40B4-BE49-F238E27FC236}">
              <a16:creationId xmlns:a16="http://schemas.microsoft.com/office/drawing/2014/main" xmlns="" id="{00000000-0008-0000-0700-0000E9010000}"/>
            </a:ext>
          </a:extLst>
        </xdr:cNvPr>
        <xdr:cNvSpPr/>
      </xdr:nvSpPr>
      <xdr:spPr>
        <a:xfrm>
          <a:off x="6921500" y="166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148499</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05111" y="167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66739</xdr:rowOff>
    </xdr:from>
    <xdr:to>
      <xdr:col>23</xdr:col>
      <xdr:colOff>517525</xdr:colOff>
      <xdr:row>38</xdr:row>
      <xdr:rowOff>124384</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5481300" y="6581839"/>
          <a:ext cx="8382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124308</xdr:rowOff>
    </xdr:from>
    <xdr:to>
      <xdr:col>22</xdr:col>
      <xdr:colOff>365125</xdr:colOff>
      <xdr:row>38</xdr:row>
      <xdr:rowOff>124384</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4592300" y="663940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107620</xdr:rowOff>
    </xdr:from>
    <xdr:to>
      <xdr:col>21</xdr:col>
      <xdr:colOff>161925</xdr:colOff>
      <xdr:row>38</xdr:row>
      <xdr:rowOff>124308</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3703300" y="662272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a:extLst>
            <a:ext uri="{FF2B5EF4-FFF2-40B4-BE49-F238E27FC236}">
              <a16:creationId xmlns:a16="http://schemas.microsoft.com/office/drawing/2014/main" xmlns="" id="{00000000-0008-0000-0700-00000F020000}"/>
            </a:ext>
          </a:extLst>
        </xdr:cNvPr>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107620</xdr:rowOff>
    </xdr:from>
    <xdr:to>
      <xdr:col>19</xdr:col>
      <xdr:colOff>644525</xdr:colOff>
      <xdr:row>38</xdr:row>
      <xdr:rowOff>152654</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6622720"/>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a:extLst>
            <a:ext uri="{FF2B5EF4-FFF2-40B4-BE49-F238E27FC236}">
              <a16:creationId xmlns:a16="http://schemas.microsoft.com/office/drawing/2014/main" xmlns="" id="{00000000-0008-0000-0700-000012020000}"/>
            </a:ext>
          </a:extLst>
        </xdr:cNvPr>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a:extLst>
            <a:ext uri="{FF2B5EF4-FFF2-40B4-BE49-F238E27FC236}">
              <a16:creationId xmlns:a16="http://schemas.microsoft.com/office/drawing/2014/main" xmlns="" id="{00000000-0008-0000-0700-000014020000}"/>
            </a:ext>
          </a:extLst>
        </xdr:cNvPr>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15939</xdr:rowOff>
    </xdr:from>
    <xdr:to>
      <xdr:col>23</xdr:col>
      <xdr:colOff>568325</xdr:colOff>
      <xdr:row>38</xdr:row>
      <xdr:rowOff>117539</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6268700" y="65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165816</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73584</xdr:rowOff>
    </xdr:from>
    <xdr:to>
      <xdr:col>22</xdr:col>
      <xdr:colOff>415925</xdr:colOff>
      <xdr:row>39</xdr:row>
      <xdr:rowOff>3734</xdr:rowOff>
    </xdr:to>
    <xdr:sp macro="" textlink="">
      <xdr:nvSpPr>
        <xdr:cNvPr id="541" name="円/楕円 540">
          <a:extLst>
            <a:ext uri="{FF2B5EF4-FFF2-40B4-BE49-F238E27FC236}">
              <a16:creationId xmlns:a16="http://schemas.microsoft.com/office/drawing/2014/main" xmlns="" id="{00000000-0008-0000-0700-00001D020000}"/>
            </a:ext>
          </a:extLst>
        </xdr:cNvPr>
        <xdr:cNvSpPr/>
      </xdr:nvSpPr>
      <xdr:spPr>
        <a:xfrm>
          <a:off x="15430500" y="65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166311</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73508</xdr:rowOff>
    </xdr:from>
    <xdr:to>
      <xdr:col>21</xdr:col>
      <xdr:colOff>212725</xdr:colOff>
      <xdr:row>39</xdr:row>
      <xdr:rowOff>3658</xdr:rowOff>
    </xdr:to>
    <xdr:sp macro="" textlink="">
      <xdr:nvSpPr>
        <xdr:cNvPr id="543" name="円/楕円 542">
          <a:extLst>
            <a:ext uri="{FF2B5EF4-FFF2-40B4-BE49-F238E27FC236}">
              <a16:creationId xmlns:a16="http://schemas.microsoft.com/office/drawing/2014/main" xmlns="" id="{00000000-0008-0000-0700-00001F020000}"/>
            </a:ext>
          </a:extLst>
        </xdr:cNvPr>
        <xdr:cNvSpPr/>
      </xdr:nvSpPr>
      <xdr:spPr>
        <a:xfrm>
          <a:off x="14541500" y="65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166235</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66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56820</xdr:rowOff>
    </xdr:from>
    <xdr:to>
      <xdr:col>20</xdr:col>
      <xdr:colOff>9525</xdr:colOff>
      <xdr:row>38</xdr:row>
      <xdr:rowOff>158420</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3652500" y="65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149547</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6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101854</xdr:rowOff>
    </xdr:from>
    <xdr:to>
      <xdr:col>18</xdr:col>
      <xdr:colOff>492125</xdr:colOff>
      <xdr:row>39</xdr:row>
      <xdr:rowOff>32004</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2763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23131</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70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a:extLst>
            <a:ext uri="{FF2B5EF4-FFF2-40B4-BE49-F238E27FC236}">
              <a16:creationId xmlns:a16="http://schemas.microsoft.com/office/drawing/2014/main" xmlns=""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a:extLst>
            <a:ext uri="{FF2B5EF4-FFF2-40B4-BE49-F238E27FC236}">
              <a16:creationId xmlns:a16="http://schemas.microsoft.com/office/drawing/2014/main" xmlns="" id="{00000000-0008-0000-0700-00003E020000}"/>
            </a:ext>
          </a:extLst>
        </xdr:cNvPr>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a:extLst>
            <a:ext uri="{FF2B5EF4-FFF2-40B4-BE49-F238E27FC236}">
              <a16:creationId xmlns:a16="http://schemas.microsoft.com/office/drawing/2014/main" xmlns="" id="{00000000-0008-0000-0700-000040020000}"/>
            </a:ext>
          </a:extLst>
        </xdr:cNvPr>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17552</xdr:rowOff>
    </xdr:from>
    <xdr:to>
      <xdr:col>23</xdr:col>
      <xdr:colOff>517525</xdr:colOff>
      <xdr:row>55</xdr:row>
      <xdr:rowOff>166046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5481300" y="9447302"/>
          <a:ext cx="838200" cy="14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a:extLst>
            <a:ext uri="{FF2B5EF4-FFF2-40B4-BE49-F238E27FC236}">
              <a16:creationId xmlns:a16="http://schemas.microsoft.com/office/drawing/2014/main" xmlns="" id="{00000000-0008-0000-0700-000043020000}"/>
            </a:ext>
          </a:extLst>
        </xdr:cNvPr>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a:extLst>
            <a:ext uri="{FF2B5EF4-FFF2-40B4-BE49-F238E27FC236}">
              <a16:creationId xmlns:a16="http://schemas.microsoft.com/office/drawing/2014/main" xmlns="" id="{00000000-0008-0000-0700-000044020000}"/>
            </a:ext>
          </a:extLst>
        </xdr:cNvPr>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166046</xdr:rowOff>
    </xdr:from>
    <xdr:to>
      <xdr:col>22</xdr:col>
      <xdr:colOff>365125</xdr:colOff>
      <xdr:row>56</xdr:row>
      <xdr:rowOff>40792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4592300" y="9595796"/>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a:extLst>
            <a:ext uri="{FF2B5EF4-FFF2-40B4-BE49-F238E27FC236}">
              <a16:creationId xmlns:a16="http://schemas.microsoft.com/office/drawing/2014/main" xmlns="" id="{00000000-0008-0000-0700-000046020000}"/>
            </a:ext>
          </a:extLst>
        </xdr:cNvPr>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133642</xdr:rowOff>
    </xdr:from>
    <xdr:to>
      <xdr:col>21</xdr:col>
      <xdr:colOff>161925</xdr:colOff>
      <xdr:row>56</xdr:row>
      <xdr:rowOff>40792</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3703300" y="9563392"/>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a:extLst>
            <a:ext uri="{FF2B5EF4-FFF2-40B4-BE49-F238E27FC236}">
              <a16:creationId xmlns:a16="http://schemas.microsoft.com/office/drawing/2014/main" xmlns="" id="{00000000-0008-0000-0700-000049020000}"/>
            </a:ext>
          </a:extLst>
        </xdr:cNvPr>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54413</xdr:rowOff>
    </xdr:from>
    <xdr:to>
      <xdr:col>19</xdr:col>
      <xdr:colOff>644525</xdr:colOff>
      <xdr:row>55</xdr:row>
      <xdr:rowOff>133642</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2814300" y="9484163"/>
          <a:ext cx="889000" cy="7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a:extLst>
            <a:ext uri="{FF2B5EF4-FFF2-40B4-BE49-F238E27FC236}">
              <a16:creationId xmlns:a16="http://schemas.microsoft.com/office/drawing/2014/main" xmlns="" id="{00000000-0008-0000-0700-00004C020000}"/>
            </a:ext>
          </a:extLst>
        </xdr:cNvPr>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a:extLst>
            <a:ext uri="{FF2B5EF4-FFF2-40B4-BE49-F238E27FC236}">
              <a16:creationId xmlns:a16="http://schemas.microsoft.com/office/drawing/2014/main" xmlns="" id="{00000000-0008-0000-0700-00004E020000}"/>
            </a:ext>
          </a:extLst>
        </xdr:cNvPr>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138202</xdr:rowOff>
    </xdr:from>
    <xdr:to>
      <xdr:col>23</xdr:col>
      <xdr:colOff>568325</xdr:colOff>
      <xdr:row>55</xdr:row>
      <xdr:rowOff>68352</xdr:rowOff>
    </xdr:to>
    <xdr:sp macro="" textlink="">
      <xdr:nvSpPr>
        <xdr:cNvPr id="597" name="円/楕円 596">
          <a:extLst>
            <a:ext uri="{FF2B5EF4-FFF2-40B4-BE49-F238E27FC236}">
              <a16:creationId xmlns:a16="http://schemas.microsoft.com/office/drawing/2014/main" xmlns="" id="{00000000-0008-0000-0700-000055020000}"/>
            </a:ext>
          </a:extLst>
        </xdr:cNvPr>
        <xdr:cNvSpPr/>
      </xdr:nvSpPr>
      <xdr:spPr>
        <a:xfrm>
          <a:off x="16268700" y="93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161079</xdr:rowOff>
    </xdr:from>
    <xdr:ext cx="534377" cy="259045"/>
    <xdr:sp macro="" textlink="">
      <xdr:nvSpPr>
        <xdr:cNvPr id="598" name="教育費該当値テキスト">
          <a:extLst>
            <a:ext uri="{FF2B5EF4-FFF2-40B4-BE49-F238E27FC236}">
              <a16:creationId xmlns:a16="http://schemas.microsoft.com/office/drawing/2014/main" xmlns="" id="{00000000-0008-0000-0700-000056020000}"/>
            </a:ext>
          </a:extLst>
        </xdr:cNvPr>
        <xdr:cNvSpPr txBox="1"/>
      </xdr:nvSpPr>
      <xdr:spPr>
        <a:xfrm>
          <a:off x="16370300" y="92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57,412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115246</xdr:rowOff>
    </xdr:from>
    <xdr:to>
      <xdr:col>22</xdr:col>
      <xdr:colOff>415925</xdr:colOff>
      <xdr:row>56</xdr:row>
      <xdr:rowOff>45396</xdr:rowOff>
    </xdr:to>
    <xdr:sp macro="" textlink="">
      <xdr:nvSpPr>
        <xdr:cNvPr id="599" name="円/楕円 598">
          <a:extLst>
            <a:ext uri="{FF2B5EF4-FFF2-40B4-BE49-F238E27FC236}">
              <a16:creationId xmlns:a16="http://schemas.microsoft.com/office/drawing/2014/main" xmlns="" id="{00000000-0008-0000-0700-000057020000}"/>
            </a:ext>
          </a:extLst>
        </xdr:cNvPr>
        <xdr:cNvSpPr/>
      </xdr:nvSpPr>
      <xdr:spPr>
        <a:xfrm>
          <a:off x="15430500" y="95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61923</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14111" y="932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161442</xdr:rowOff>
    </xdr:from>
    <xdr:to>
      <xdr:col>21</xdr:col>
      <xdr:colOff>212725</xdr:colOff>
      <xdr:row>56</xdr:row>
      <xdr:rowOff>91592</xdr:rowOff>
    </xdr:to>
    <xdr:sp macro="" textlink="">
      <xdr:nvSpPr>
        <xdr:cNvPr id="601" name="円/楕円 600">
          <a:extLst>
            <a:ext uri="{FF2B5EF4-FFF2-40B4-BE49-F238E27FC236}">
              <a16:creationId xmlns:a16="http://schemas.microsoft.com/office/drawing/2014/main" xmlns="" id="{00000000-0008-0000-0700-000059020000}"/>
            </a:ext>
          </a:extLst>
        </xdr:cNvPr>
        <xdr:cNvSpPr/>
      </xdr:nvSpPr>
      <xdr:spPr>
        <a:xfrm>
          <a:off x="14541500" y="9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108119</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325111" y="93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82842</xdr:rowOff>
    </xdr:from>
    <xdr:to>
      <xdr:col>20</xdr:col>
      <xdr:colOff>9525</xdr:colOff>
      <xdr:row>56</xdr:row>
      <xdr:rowOff>12992</xdr:rowOff>
    </xdr:to>
    <xdr:sp macro="" textlink="">
      <xdr:nvSpPr>
        <xdr:cNvPr id="603" name="円/楕円 602">
          <a:extLst>
            <a:ext uri="{FF2B5EF4-FFF2-40B4-BE49-F238E27FC236}">
              <a16:creationId xmlns:a16="http://schemas.microsoft.com/office/drawing/2014/main" xmlns="" id="{00000000-0008-0000-0700-00005B020000}"/>
            </a:ext>
          </a:extLst>
        </xdr:cNvPr>
        <xdr:cNvSpPr/>
      </xdr:nvSpPr>
      <xdr:spPr>
        <a:xfrm>
          <a:off x="13652500" y="95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29519</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36111" y="928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3613</xdr:rowOff>
    </xdr:from>
    <xdr:to>
      <xdr:col>18</xdr:col>
      <xdr:colOff>492125</xdr:colOff>
      <xdr:row>55</xdr:row>
      <xdr:rowOff>105213</xdr:rowOff>
    </xdr:to>
    <xdr:sp macro="" textlink="">
      <xdr:nvSpPr>
        <xdr:cNvPr id="605" name="円/楕円 604">
          <a:extLst>
            <a:ext uri="{FF2B5EF4-FFF2-40B4-BE49-F238E27FC236}">
              <a16:creationId xmlns:a16="http://schemas.microsoft.com/office/drawing/2014/main" xmlns="" id="{00000000-0008-0000-0700-00005D020000}"/>
            </a:ext>
          </a:extLst>
        </xdr:cNvPr>
        <xdr:cNvSpPr/>
      </xdr:nvSpPr>
      <xdr:spPr>
        <a:xfrm>
          <a:off x="12763500" y="94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121740</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47111" y="92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a:extLst>
            <a:ext uri="{FF2B5EF4-FFF2-40B4-BE49-F238E27FC236}">
              <a16:creationId xmlns:a16="http://schemas.microsoft.com/office/drawing/2014/main" xmlns="" id="{00000000-0008-0000-0700-00007D020000}"/>
            </a:ext>
          </a:extLst>
        </xdr:cNvPr>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a:extLst>
            <a:ext uri="{FF2B5EF4-FFF2-40B4-BE49-F238E27FC236}">
              <a16:creationId xmlns:a16="http://schemas.microsoft.com/office/drawing/2014/main" xmlns="" id="{00000000-0008-0000-0700-00007F020000}"/>
            </a:ext>
          </a:extLst>
        </xdr:cNvPr>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33401</xdr:rowOff>
    </xdr:from>
    <xdr:to>
      <xdr:col>21</xdr:col>
      <xdr:colOff>161925</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3703300" y="1357795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a:extLst>
            <a:ext uri="{FF2B5EF4-FFF2-40B4-BE49-F238E27FC236}">
              <a16:creationId xmlns:a16="http://schemas.microsoft.com/office/drawing/2014/main" xmlns="" id="{00000000-0008-0000-0700-000082020000}"/>
            </a:ext>
          </a:extLst>
        </xdr:cNvPr>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33401</xdr:rowOff>
    </xdr:from>
    <xdr:to>
      <xdr:col>19</xdr:col>
      <xdr:colOff>644525</xdr:colOff>
      <xdr:row>79</xdr:row>
      <xdr:rowOff>35573</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flipV="1">
          <a:off x="12814300" y="1357795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a:extLst>
            <a:ext uri="{FF2B5EF4-FFF2-40B4-BE49-F238E27FC236}">
              <a16:creationId xmlns:a16="http://schemas.microsoft.com/office/drawing/2014/main" xmlns="" id="{00000000-0008-0000-0700-000085020000}"/>
            </a:ext>
          </a:extLst>
        </xdr:cNvPr>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a:extLst>
            <a:ext uri="{FF2B5EF4-FFF2-40B4-BE49-F238E27FC236}">
              <a16:creationId xmlns:a16="http://schemas.microsoft.com/office/drawing/2014/main" xmlns="" id="{00000000-0008-0000-0700-000087020000}"/>
            </a:ext>
          </a:extLst>
        </xdr:cNvPr>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a:extLst>
            <a:ext uri="{FF2B5EF4-FFF2-40B4-BE49-F238E27FC236}">
              <a16:creationId xmlns:a16="http://schemas.microsoft.com/office/drawing/2014/main" xmlns=""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a:extLst>
            <a:ext uri="{FF2B5EF4-FFF2-40B4-BE49-F238E27FC236}">
              <a16:creationId xmlns:a16="http://schemas.microsoft.com/office/drawing/2014/main" xmlns=""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a:extLst>
            <a:ext uri="{FF2B5EF4-FFF2-40B4-BE49-F238E27FC236}">
              <a16:creationId xmlns:a16="http://schemas.microsoft.com/office/drawing/2014/main" xmlns=""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154051</xdr:rowOff>
    </xdr:from>
    <xdr:to>
      <xdr:col>20</xdr:col>
      <xdr:colOff>9525</xdr:colOff>
      <xdr:row>79</xdr:row>
      <xdr:rowOff>84201</xdr:rowOff>
    </xdr:to>
    <xdr:sp macro="" textlink="">
      <xdr:nvSpPr>
        <xdr:cNvPr id="660" name="円/楕円 659">
          <a:extLst>
            <a:ext uri="{FF2B5EF4-FFF2-40B4-BE49-F238E27FC236}">
              <a16:creationId xmlns:a16="http://schemas.microsoft.com/office/drawing/2014/main" xmlns="" id="{00000000-0008-0000-0700-000094020000}"/>
            </a:ext>
          </a:extLst>
        </xdr:cNvPr>
        <xdr:cNvSpPr/>
      </xdr:nvSpPr>
      <xdr:spPr>
        <a:xfrm>
          <a:off x="136525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75328</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14017" y="1361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156223</xdr:rowOff>
    </xdr:from>
    <xdr:to>
      <xdr:col>18</xdr:col>
      <xdr:colOff>492125</xdr:colOff>
      <xdr:row>79</xdr:row>
      <xdr:rowOff>86373</xdr:rowOff>
    </xdr:to>
    <xdr:sp macro="" textlink="">
      <xdr:nvSpPr>
        <xdr:cNvPr id="662" name="円/楕円 661">
          <a:extLst>
            <a:ext uri="{FF2B5EF4-FFF2-40B4-BE49-F238E27FC236}">
              <a16:creationId xmlns:a16="http://schemas.microsoft.com/office/drawing/2014/main" xmlns="" id="{00000000-0008-0000-0700-000096020000}"/>
            </a:ext>
          </a:extLst>
        </xdr:cNvPr>
        <xdr:cNvSpPr/>
      </xdr:nvSpPr>
      <xdr:spPr>
        <a:xfrm>
          <a:off x="12763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77500</xdr:rowOff>
    </xdr:from>
    <xdr:ext cx="378565"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25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a:extLst>
            <a:ext uri="{FF2B5EF4-FFF2-40B4-BE49-F238E27FC236}">
              <a16:creationId xmlns:a16="http://schemas.microsoft.com/office/drawing/2014/main" xmlns=""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a:extLst>
            <a:ext uri="{FF2B5EF4-FFF2-40B4-BE49-F238E27FC236}">
              <a16:creationId xmlns:a16="http://schemas.microsoft.com/office/drawing/2014/main" xmlns="" id="{00000000-0008-0000-0700-0000B2020000}"/>
            </a:ext>
          </a:extLst>
        </xdr:cNvPr>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a:extLst>
            <a:ext uri="{FF2B5EF4-FFF2-40B4-BE49-F238E27FC236}">
              <a16:creationId xmlns:a16="http://schemas.microsoft.com/office/drawing/2014/main" xmlns="" id="{00000000-0008-0000-0700-0000B4020000}"/>
            </a:ext>
          </a:extLst>
        </xdr:cNvPr>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161891</xdr:rowOff>
    </xdr:from>
    <xdr:to>
      <xdr:col>23</xdr:col>
      <xdr:colOff>517525</xdr:colOff>
      <xdr:row>95</xdr:row>
      <xdr:rowOff>47117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5481300" y="16278191"/>
          <a:ext cx="8382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a:extLst>
            <a:ext uri="{FF2B5EF4-FFF2-40B4-BE49-F238E27FC236}">
              <a16:creationId xmlns:a16="http://schemas.microsoft.com/office/drawing/2014/main" xmlns="" id="{00000000-0008-0000-0700-0000B7020000}"/>
            </a:ext>
          </a:extLst>
        </xdr:cNvPr>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a:extLst>
            <a:ext uri="{FF2B5EF4-FFF2-40B4-BE49-F238E27FC236}">
              <a16:creationId xmlns:a16="http://schemas.microsoft.com/office/drawing/2014/main" xmlns="" id="{00000000-0008-0000-0700-0000B8020000}"/>
            </a:ext>
          </a:extLst>
        </xdr:cNvPr>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47117</xdr:rowOff>
    </xdr:from>
    <xdr:to>
      <xdr:col>22</xdr:col>
      <xdr:colOff>365125</xdr:colOff>
      <xdr:row>95</xdr:row>
      <xdr:rowOff>96087</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4592300" y="16334867"/>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a:extLst>
            <a:ext uri="{FF2B5EF4-FFF2-40B4-BE49-F238E27FC236}">
              <a16:creationId xmlns:a16="http://schemas.microsoft.com/office/drawing/2014/main" xmlns="" id="{00000000-0008-0000-0700-0000BA020000}"/>
            </a:ext>
          </a:extLst>
        </xdr:cNvPr>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96087</xdr:rowOff>
    </xdr:from>
    <xdr:to>
      <xdr:col>21</xdr:col>
      <xdr:colOff>161925</xdr:colOff>
      <xdr:row>95</xdr:row>
      <xdr:rowOff>111843</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3703300" y="16383837"/>
          <a:ext cx="889000" cy="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a:extLst>
            <a:ext uri="{FF2B5EF4-FFF2-40B4-BE49-F238E27FC236}">
              <a16:creationId xmlns:a16="http://schemas.microsoft.com/office/drawing/2014/main" xmlns="" id="{00000000-0008-0000-0700-0000BD020000}"/>
            </a:ext>
          </a:extLst>
        </xdr:cNvPr>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111843</xdr:rowOff>
    </xdr:from>
    <xdr:to>
      <xdr:col>19</xdr:col>
      <xdr:colOff>644525</xdr:colOff>
      <xdr:row>96</xdr:row>
      <xdr:rowOff>32814</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2814300" y="16399593"/>
          <a:ext cx="889000" cy="9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a:extLst>
            <a:ext uri="{FF2B5EF4-FFF2-40B4-BE49-F238E27FC236}">
              <a16:creationId xmlns:a16="http://schemas.microsoft.com/office/drawing/2014/main" xmlns="" id="{00000000-0008-0000-0700-0000C0020000}"/>
            </a:ext>
          </a:extLst>
        </xdr:cNvPr>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a:extLst>
            <a:ext uri="{FF2B5EF4-FFF2-40B4-BE49-F238E27FC236}">
              <a16:creationId xmlns:a16="http://schemas.microsoft.com/office/drawing/2014/main" xmlns="" id="{00000000-0008-0000-0700-0000C2020000}"/>
            </a:ext>
          </a:extLst>
        </xdr:cNvPr>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111091</xdr:rowOff>
    </xdr:from>
    <xdr:to>
      <xdr:col>23</xdr:col>
      <xdr:colOff>568325</xdr:colOff>
      <xdr:row>95</xdr:row>
      <xdr:rowOff>41241</xdr:rowOff>
    </xdr:to>
    <xdr:sp macro="" textlink="">
      <xdr:nvSpPr>
        <xdr:cNvPr id="713" name="円/楕円 712">
          <a:extLst>
            <a:ext uri="{FF2B5EF4-FFF2-40B4-BE49-F238E27FC236}">
              <a16:creationId xmlns:a16="http://schemas.microsoft.com/office/drawing/2014/main" xmlns="" id="{00000000-0008-0000-0700-0000C9020000}"/>
            </a:ext>
          </a:extLst>
        </xdr:cNvPr>
        <xdr:cNvSpPr/>
      </xdr:nvSpPr>
      <xdr:spPr>
        <a:xfrm>
          <a:off x="16268700" y="162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133968</xdr:rowOff>
    </xdr:from>
    <xdr:ext cx="534377" cy="259045"/>
    <xdr:sp macro="" textlink="">
      <xdr:nvSpPr>
        <xdr:cNvPr id="714" name="公債費該当値テキスト">
          <a:extLst>
            <a:ext uri="{FF2B5EF4-FFF2-40B4-BE49-F238E27FC236}">
              <a16:creationId xmlns:a16="http://schemas.microsoft.com/office/drawing/2014/main" xmlns="" id="{00000000-0008-0000-0700-0000CA020000}"/>
            </a:ext>
          </a:extLst>
        </xdr:cNvPr>
        <xdr:cNvSpPr txBox="1"/>
      </xdr:nvSpPr>
      <xdr:spPr>
        <a:xfrm>
          <a:off x="16370300" y="160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48,641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167767</xdr:rowOff>
    </xdr:from>
    <xdr:to>
      <xdr:col>22</xdr:col>
      <xdr:colOff>415925</xdr:colOff>
      <xdr:row>95</xdr:row>
      <xdr:rowOff>97917</xdr:rowOff>
    </xdr:to>
    <xdr:sp macro="" textlink="">
      <xdr:nvSpPr>
        <xdr:cNvPr id="715" name="円/楕円 714">
          <a:extLst>
            <a:ext uri="{FF2B5EF4-FFF2-40B4-BE49-F238E27FC236}">
              <a16:creationId xmlns:a16="http://schemas.microsoft.com/office/drawing/2014/main" xmlns="" id="{00000000-0008-0000-0700-0000CB020000}"/>
            </a:ext>
          </a:extLst>
        </xdr:cNvPr>
        <xdr:cNvSpPr/>
      </xdr:nvSpPr>
      <xdr:spPr>
        <a:xfrm>
          <a:off x="154305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114444</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14111" y="160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45287</xdr:rowOff>
    </xdr:from>
    <xdr:to>
      <xdr:col>21</xdr:col>
      <xdr:colOff>212725</xdr:colOff>
      <xdr:row>95</xdr:row>
      <xdr:rowOff>146887</xdr:rowOff>
    </xdr:to>
    <xdr:sp macro="" textlink="">
      <xdr:nvSpPr>
        <xdr:cNvPr id="717" name="円/楕円 716">
          <a:extLst>
            <a:ext uri="{FF2B5EF4-FFF2-40B4-BE49-F238E27FC236}">
              <a16:creationId xmlns:a16="http://schemas.microsoft.com/office/drawing/2014/main" xmlns="" id="{00000000-0008-0000-0700-0000CD020000}"/>
            </a:ext>
          </a:extLst>
        </xdr:cNvPr>
        <xdr:cNvSpPr/>
      </xdr:nvSpPr>
      <xdr:spPr>
        <a:xfrm>
          <a:off x="14541500" y="163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138014</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325111" y="1642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61043</xdr:rowOff>
    </xdr:from>
    <xdr:to>
      <xdr:col>20</xdr:col>
      <xdr:colOff>9525</xdr:colOff>
      <xdr:row>95</xdr:row>
      <xdr:rowOff>162643</xdr:rowOff>
    </xdr:to>
    <xdr:sp macro="" textlink="">
      <xdr:nvSpPr>
        <xdr:cNvPr id="719" name="円/楕円 718">
          <a:extLst>
            <a:ext uri="{FF2B5EF4-FFF2-40B4-BE49-F238E27FC236}">
              <a16:creationId xmlns:a16="http://schemas.microsoft.com/office/drawing/2014/main" xmlns="" id="{00000000-0008-0000-0700-0000CF020000}"/>
            </a:ext>
          </a:extLst>
        </xdr:cNvPr>
        <xdr:cNvSpPr/>
      </xdr:nvSpPr>
      <xdr:spPr>
        <a:xfrm>
          <a:off x="13652500" y="163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153770</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436111" y="164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153464</xdr:rowOff>
    </xdr:from>
    <xdr:to>
      <xdr:col>18</xdr:col>
      <xdr:colOff>492125</xdr:colOff>
      <xdr:row>96</xdr:row>
      <xdr:rowOff>83614</xdr:rowOff>
    </xdr:to>
    <xdr:sp macro="" textlink="">
      <xdr:nvSpPr>
        <xdr:cNvPr id="721" name="円/楕円 720">
          <a:extLst>
            <a:ext uri="{FF2B5EF4-FFF2-40B4-BE49-F238E27FC236}">
              <a16:creationId xmlns:a16="http://schemas.microsoft.com/office/drawing/2014/main" xmlns="" id="{00000000-0008-0000-0700-0000D1020000}"/>
            </a:ext>
          </a:extLst>
        </xdr:cNvPr>
        <xdr:cNvSpPr/>
      </xdr:nvSpPr>
      <xdr:spPr>
        <a:xfrm>
          <a:off x="12763500" y="164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74741</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2547111" y="165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a:extLst>
            <a:ext uri="{FF2B5EF4-FFF2-40B4-BE49-F238E27FC236}">
              <a16:creationId xmlns:a16="http://schemas.microsoft.com/office/drawing/2014/main" xmlns="" id="{00000000-0008-0000-0700-0000F1020000}"/>
            </a:ext>
          </a:extLst>
        </xdr:cNvPr>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a:extLst>
            <a:ext uri="{FF2B5EF4-FFF2-40B4-BE49-F238E27FC236}">
              <a16:creationId xmlns:a16="http://schemas.microsoft.com/office/drawing/2014/main" xmlns="" id="{00000000-0008-0000-0700-0000F3020000}"/>
            </a:ext>
          </a:extLst>
        </xdr:cNvPr>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a:extLst>
            <a:ext uri="{FF2B5EF4-FFF2-40B4-BE49-F238E27FC236}">
              <a16:creationId xmlns:a16="http://schemas.microsoft.com/office/drawing/2014/main" xmlns="" id="{00000000-0008-0000-0700-0000F6020000}"/>
            </a:ext>
          </a:extLst>
        </xdr:cNvPr>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a:extLst>
            <a:ext uri="{FF2B5EF4-FFF2-40B4-BE49-F238E27FC236}">
              <a16:creationId xmlns:a16="http://schemas.microsoft.com/office/drawing/2014/main" xmlns="" id="{00000000-0008-0000-0700-0000F9020000}"/>
            </a:ext>
          </a:extLst>
        </xdr:cNvPr>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a:extLst>
            <a:ext uri="{FF2B5EF4-FFF2-40B4-BE49-F238E27FC236}">
              <a16:creationId xmlns:a16="http://schemas.microsoft.com/office/drawing/2014/main" xmlns="" id="{00000000-0008-0000-0700-0000FB020000}"/>
            </a:ext>
          </a:extLst>
        </xdr:cNvPr>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a:extLst>
            <a:ext uri="{FF2B5EF4-FFF2-40B4-BE49-F238E27FC236}">
              <a16:creationId xmlns:a16="http://schemas.microsoft.com/office/drawing/2014/main" xmlns=""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a:extLst>
            <a:ext uri="{FF2B5EF4-FFF2-40B4-BE49-F238E27FC236}">
              <a16:creationId xmlns:a16="http://schemas.microsoft.com/office/drawing/2014/main" xmlns=""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a:extLst>
            <a:ext uri="{FF2B5EF4-FFF2-40B4-BE49-F238E27FC236}">
              <a16:creationId xmlns:a16="http://schemas.microsoft.com/office/drawing/2014/main" xmlns=""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a:extLst>
            <a:ext uri="{FF2B5EF4-FFF2-40B4-BE49-F238E27FC236}">
              <a16:creationId xmlns:a16="http://schemas.microsoft.com/office/drawing/2014/main" xmlns=""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a:extLst>
            <a:ext uri="{FF2B5EF4-FFF2-40B4-BE49-F238E27FC236}">
              <a16:creationId xmlns:a16="http://schemas.microsoft.com/office/drawing/2014/main" xmlns=""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a:extLst>
            <a:ext uri="{FF2B5EF4-FFF2-40B4-BE49-F238E27FC236}">
              <a16:creationId xmlns:a16="http://schemas.microsoft.com/office/drawing/2014/main" xmlns=""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a:extLst>
            <a:ext uri="{FF2B5EF4-FFF2-40B4-BE49-F238E27FC236}">
              <a16:creationId xmlns:a16="http://schemas.microsoft.com/office/drawing/2014/main" xmlns="" id="{00000000-0008-0000-0700-000026030000}"/>
            </a:ext>
          </a:extLst>
        </xdr:cNvPr>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a:extLst>
            <a:ext uri="{FF2B5EF4-FFF2-40B4-BE49-F238E27FC236}">
              <a16:creationId xmlns:a16="http://schemas.microsoft.com/office/drawing/2014/main" xmlns="" id="{00000000-0008-0000-0700-000028030000}"/>
            </a:ext>
          </a:extLst>
        </xdr:cNvPr>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a:extLst>
            <a:ext uri="{FF2B5EF4-FFF2-40B4-BE49-F238E27FC236}">
              <a16:creationId xmlns:a16="http://schemas.microsoft.com/office/drawing/2014/main" xmlns="" id="{00000000-0008-0000-0700-00002B030000}"/>
            </a:ext>
          </a:extLst>
        </xdr:cNvPr>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a:extLst>
            <a:ext uri="{FF2B5EF4-FFF2-40B4-BE49-F238E27FC236}">
              <a16:creationId xmlns:a16="http://schemas.microsoft.com/office/drawing/2014/main" xmlns="" id="{00000000-0008-0000-0700-00002C030000}"/>
            </a:ext>
          </a:extLst>
        </xdr:cNvPr>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a:extLst>
            <a:ext uri="{FF2B5EF4-FFF2-40B4-BE49-F238E27FC236}">
              <a16:creationId xmlns:a16="http://schemas.microsoft.com/office/drawing/2014/main" xmlns="" id="{00000000-0008-0000-0700-00002E030000}"/>
            </a:ext>
          </a:extLst>
        </xdr:cNvPr>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a:extLst>
            <a:ext uri="{FF2B5EF4-FFF2-40B4-BE49-F238E27FC236}">
              <a16:creationId xmlns:a16="http://schemas.microsoft.com/office/drawing/2014/main" xmlns="" id="{00000000-0008-0000-0700-000031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a:extLst>
            <a:ext uri="{FF2B5EF4-FFF2-40B4-BE49-F238E27FC236}">
              <a16:creationId xmlns:a16="http://schemas.microsoft.com/office/drawing/2014/main" xmlns="" id="{00000000-0008-0000-0700-000034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a:extLst>
            <a:ext uri="{FF2B5EF4-FFF2-40B4-BE49-F238E27FC236}">
              <a16:creationId xmlns:a16="http://schemas.microsoft.com/office/drawing/2014/main" xmlns="" id="{00000000-0008-0000-0700-000036030000}"/>
            </a:ext>
          </a:extLst>
        </xdr:cNvPr>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a:extLst>
            <a:ext uri="{FF2B5EF4-FFF2-40B4-BE49-F238E27FC236}">
              <a16:creationId xmlns:a16="http://schemas.microsoft.com/office/drawing/2014/main" xmlns="" id="{00000000-0008-0000-0700-00003D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a:extLst>
            <a:ext uri="{FF2B5EF4-FFF2-40B4-BE49-F238E27FC236}">
              <a16:creationId xmlns:a16="http://schemas.microsoft.com/office/drawing/2014/main" xmlns="" id="{00000000-0008-0000-0700-00003E030000}"/>
            </a:ext>
          </a:extLst>
        </xdr:cNvPr>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a:extLst>
            <a:ext uri="{FF2B5EF4-FFF2-40B4-BE49-F238E27FC236}">
              <a16:creationId xmlns:a16="http://schemas.microsoft.com/office/drawing/2014/main" xmlns="" id="{00000000-0008-0000-0700-00003F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a:extLst>
            <a:ext uri="{FF2B5EF4-FFF2-40B4-BE49-F238E27FC236}">
              <a16:creationId xmlns:a16="http://schemas.microsoft.com/office/drawing/2014/main" xmlns="" id="{00000000-0008-0000-0700-000041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a:extLst>
            <a:ext uri="{FF2B5EF4-FFF2-40B4-BE49-F238E27FC236}">
              <a16:creationId xmlns:a16="http://schemas.microsoft.com/office/drawing/2014/main" xmlns="" id="{00000000-0008-0000-0700-000043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a:extLst>
            <a:ext uri="{FF2B5EF4-FFF2-40B4-BE49-F238E27FC236}">
              <a16:creationId xmlns:a16="http://schemas.microsoft.com/office/drawing/2014/main" xmlns="" id="{00000000-0008-0000-0700-000045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a:extLst>
            <a:ext uri="{FF2B5EF4-FFF2-40B4-BE49-F238E27FC236}">
              <a16:creationId xmlns:a16="http://schemas.microsoft.com/office/drawing/2014/main" xmlns=""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農林水産業費は住民一人当たり</a:t>
          </a:r>
          <a:r>
            <a:rPr kumimoji="1" lang="en-US" altLang="ja-JP" sz="1100">
              <a:latin typeface="+mn-ea"/>
              <a:ea typeface="+mn-ea"/>
            </a:rPr>
            <a:t>18,843</a:t>
          </a:r>
          <a:r>
            <a:rPr kumimoji="1" lang="ja-JP" altLang="en-US" sz="1100">
              <a:latin typeface="+mn-ea"/>
              <a:ea typeface="+mn-ea"/>
            </a:rPr>
            <a:t>円となっており、類似団体と比較して一人当たりコストが高い状況となっている、また前年度と比較すると</a:t>
          </a:r>
          <a:r>
            <a:rPr kumimoji="1" lang="en-US" altLang="ja-JP" sz="1100">
              <a:latin typeface="+mn-ea"/>
              <a:ea typeface="+mn-ea"/>
            </a:rPr>
            <a:t>41.1</a:t>
          </a:r>
          <a:r>
            <a:rPr kumimoji="1" lang="ja-JP" altLang="en-US" sz="1100">
              <a:latin typeface="+mn-ea"/>
              <a:ea typeface="+mn-ea"/>
            </a:rPr>
            <a:t>％の増となっている。これは、農業雪害支援事業による増であり一時的なものである。</a:t>
          </a:r>
          <a:endParaRPr kumimoji="1" lang="en-US" altLang="ja-JP" sz="11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また、公債費は増加傾向にあり、平成</a:t>
          </a:r>
          <a:r>
            <a:rPr kumimoji="1" lang="en-US" altLang="ja-JP" sz="1100">
              <a:latin typeface="+mn-ea"/>
              <a:ea typeface="+mn-ea"/>
            </a:rPr>
            <a:t>27</a:t>
          </a:r>
          <a:r>
            <a:rPr kumimoji="1" lang="ja-JP" altLang="en-US" sz="1100">
              <a:latin typeface="+mn-ea"/>
              <a:ea typeface="+mn-ea"/>
            </a:rPr>
            <a:t>年度は、住民一人当たり</a:t>
          </a:r>
          <a:r>
            <a:rPr kumimoji="1" lang="en-US" altLang="ja-JP" sz="1100">
              <a:latin typeface="+mn-ea"/>
              <a:ea typeface="+mn-ea"/>
            </a:rPr>
            <a:t>48,641</a:t>
          </a:r>
          <a:r>
            <a:rPr kumimoji="1" lang="ja-JP" altLang="en-US" sz="1100">
              <a:latin typeface="+mn-ea"/>
              <a:ea typeface="+mn-ea"/>
            </a:rPr>
            <a:t>円で、全国平均、県平均、類似団体をいずれも上回っている。原因は臨時財政対策債の償還年数を短く設定していた影響や、合併特例債等で借り入れた小中学校耐震補強大規模改修事業の元金償還開始によるものである。臨時財政対策債については、平成</a:t>
          </a:r>
          <a:r>
            <a:rPr kumimoji="1" lang="en-US" altLang="ja-JP" sz="1100">
              <a:latin typeface="+mn-ea"/>
              <a:ea typeface="+mn-ea"/>
            </a:rPr>
            <a:t>25</a:t>
          </a:r>
          <a:r>
            <a:rPr kumimoji="1" lang="ja-JP" altLang="en-US" sz="1100">
              <a:latin typeface="+mn-ea"/>
              <a:ea typeface="+mn-ea"/>
            </a:rPr>
            <a:t>年度以降、償還年数を伸ばしており、その影響が平成</a:t>
          </a:r>
          <a:r>
            <a:rPr kumimoji="1" lang="en-US" altLang="ja-JP" sz="1100">
              <a:latin typeface="+mn-ea"/>
              <a:ea typeface="+mn-ea"/>
            </a:rPr>
            <a:t>29</a:t>
          </a:r>
          <a:r>
            <a:rPr kumimoji="1" lang="ja-JP" altLang="en-US" sz="1100">
              <a:latin typeface="+mn-ea"/>
              <a:ea typeface="+mn-ea"/>
            </a:rPr>
            <a:t>年度から現れ、以降は減少に転じる見込みである。しかし、平成</a:t>
          </a:r>
          <a:r>
            <a:rPr kumimoji="1" lang="en-US" altLang="ja-JP" sz="1100">
              <a:latin typeface="+mn-ea"/>
              <a:ea typeface="+mn-ea"/>
            </a:rPr>
            <a:t>28</a:t>
          </a:r>
          <a:r>
            <a:rPr kumimoji="1" lang="ja-JP" altLang="en-US" sz="1100">
              <a:latin typeface="+mn-ea"/>
              <a:ea typeface="+mn-ea"/>
            </a:rPr>
            <a:t>年度以降も合併特例債や臨時財政対策債などの影響により、依然として高い水準での推移が見込まれるため、今後は、普通建設事業の費用対効果を徹底的に追求し、新規発行を伴う事業を抑制することとしている。</a:t>
          </a:r>
        </a:p>
        <a:p>
          <a:r>
            <a:rPr kumimoji="1" lang="ja-JP" altLang="en-US" sz="1100">
              <a:latin typeface="+mn-ea"/>
              <a:ea typeface="+mn-ea"/>
            </a:rPr>
            <a:t>　教育費も</a:t>
          </a:r>
          <a:r>
            <a:rPr kumimoji="1" lang="ja-JP" altLang="ja-JP" sz="1100">
              <a:solidFill>
                <a:schemeClr val="dk1"/>
              </a:solidFill>
              <a:effectLst/>
              <a:latin typeface="+mn-ea"/>
              <a:ea typeface="+mn-ea"/>
              <a:cs typeface="+mn-cs"/>
            </a:rPr>
            <a:t>住民一人当たり</a:t>
          </a:r>
          <a:r>
            <a:rPr kumimoji="1" lang="en-US" altLang="ja-JP" sz="1100">
              <a:solidFill>
                <a:schemeClr val="dk1"/>
              </a:solidFill>
              <a:effectLst/>
              <a:latin typeface="+mn-ea"/>
              <a:ea typeface="+mn-ea"/>
              <a:cs typeface="+mn-cs"/>
            </a:rPr>
            <a:t>57,412</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と類似団体を大きく上回っている。公債費でも触れたとおり、</a:t>
          </a:r>
          <a:r>
            <a:rPr kumimoji="1" lang="ja-JP" altLang="ja-JP" sz="1100">
              <a:solidFill>
                <a:schemeClr val="dk1"/>
              </a:solidFill>
              <a:effectLst/>
              <a:latin typeface="+mn-ea"/>
              <a:ea typeface="+mn-ea"/>
              <a:cs typeface="+mn-cs"/>
            </a:rPr>
            <a:t>小中学校耐震補強大規模改修事業</a:t>
          </a:r>
          <a:r>
            <a:rPr kumimoji="1" lang="ja-JP" altLang="en-US" sz="1100">
              <a:solidFill>
                <a:schemeClr val="dk1"/>
              </a:solidFill>
              <a:effectLst/>
              <a:latin typeface="+mn-ea"/>
              <a:ea typeface="+mn-ea"/>
              <a:cs typeface="+mn-cs"/>
            </a:rPr>
            <a:t>の影響が大きいが、平成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年度については鬼石地域複合施設建設工事の影響で、大きく伸びている。平成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年度以降は新学校給食センター建設事業や、小中学校冷暖房設備設置事業も控えており、しばらくは高い水準となる見込みである。</a:t>
          </a:r>
          <a:endParaRPr kumimoji="1" lang="en-US" altLang="ja-JP" sz="1100">
            <a:latin typeface="+mn-ea"/>
            <a:ea typeface="+mn-ea"/>
          </a:endParaRPr>
        </a:p>
        <a:p>
          <a:r>
            <a:rPr kumimoji="1" lang="ja-JP" altLang="en-US" sz="1100">
              <a:latin typeface="+mn-ea"/>
              <a:ea typeface="+mn-ea"/>
            </a:rPr>
            <a:t>　総務費では、住民一人当たり</a:t>
          </a:r>
          <a:r>
            <a:rPr kumimoji="1" lang="en-US" altLang="ja-JP" sz="1100">
              <a:latin typeface="+mn-ea"/>
              <a:ea typeface="+mn-ea"/>
            </a:rPr>
            <a:t>41,946</a:t>
          </a:r>
          <a:r>
            <a:rPr kumimoji="1" lang="ja-JP" altLang="en-US" sz="1100">
              <a:latin typeface="+mn-ea"/>
              <a:ea typeface="+mn-ea"/>
            </a:rPr>
            <a:t>円で類似団体より低い水準ではあるが、ここ数年で増加傾向にある。主な要因は退職者数の増加によるものであるが、ここ数年の若年層職員の増などにより低めの水準を維持できている。引き続き藤岡市行政改革大綱に基づき、質の高いサービスに配慮したうえで、適正な定員管理により人件費の抑制に努めていく。</a:t>
          </a:r>
          <a:endParaRPr kumimoji="1" lang="en-US" altLang="ja-JP"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年度は藤岡市・高崎市ガス企業団の解散による精算金を受け入れ財政調整基金に積み立てたことで、実質単年度収支は大幅なプラスとなったが、平成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年度以降においては財政調整基金を取り崩すこととなったため、基金残高は減少し、実質単年度収支もマイナスに転じている。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今後も伸び続けると想定される扶助費や公債費に対し、質の高いサービスを行うことのできるよう藤岡市行政改革大綱を基に健全な財政運営を行い、財政調整基金の取り崩しを最小限に留めるよう努める。</a:t>
          </a:r>
          <a:endParaRPr lang="ja-JP" altLang="ja-JP" sz="11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法適用企業である水道事業会計は現金預金</a:t>
          </a:r>
          <a:r>
            <a:rPr lang="ja-JP" altLang="en-US" sz="1100">
              <a:solidFill>
                <a:schemeClr val="dk1"/>
              </a:solidFill>
              <a:effectLst/>
              <a:latin typeface="+mn-ea"/>
              <a:ea typeface="+mn-ea"/>
              <a:cs typeface="+mn-cs"/>
            </a:rPr>
            <a:t>等</a:t>
          </a:r>
          <a:r>
            <a:rPr lang="ja-JP" altLang="ja-JP" sz="1100">
              <a:solidFill>
                <a:schemeClr val="dk1"/>
              </a:solidFill>
              <a:effectLst/>
              <a:latin typeface="+mn-ea"/>
              <a:ea typeface="+mn-ea"/>
              <a:cs typeface="+mn-cs"/>
            </a:rPr>
            <a:t>の増などにより流動資産が増え、黒字額が増加した。国民健康保険鬼石病院事業会計は</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現金預金の減、未収金の</a:t>
          </a:r>
          <a:r>
            <a:rPr lang="ja-JP" altLang="en-US" sz="1100">
              <a:solidFill>
                <a:schemeClr val="dk1"/>
              </a:solidFill>
              <a:effectLst/>
              <a:latin typeface="+mn-ea"/>
              <a:ea typeface="+mn-ea"/>
              <a:cs typeface="+mn-cs"/>
            </a:rPr>
            <a:t>減</a:t>
          </a:r>
          <a:r>
            <a:rPr lang="ja-JP" altLang="ja-JP" sz="1100">
              <a:solidFill>
                <a:schemeClr val="dk1"/>
              </a:solidFill>
              <a:effectLst/>
              <a:latin typeface="+mn-ea"/>
              <a:ea typeface="+mn-ea"/>
              <a:cs typeface="+mn-cs"/>
            </a:rPr>
            <a:t>などにより流動資産が減となっ</a:t>
          </a:r>
          <a:r>
            <a:rPr lang="ja-JP" altLang="en-US" sz="1100">
              <a:solidFill>
                <a:schemeClr val="dk1"/>
              </a:solidFill>
              <a:effectLst/>
              <a:latin typeface="+mn-ea"/>
              <a:ea typeface="+mn-ea"/>
              <a:cs typeface="+mn-cs"/>
            </a:rPr>
            <a:t>ている。また、平成</a:t>
          </a:r>
          <a:r>
            <a:rPr lang="en-US" altLang="ja-JP" sz="1100">
              <a:solidFill>
                <a:schemeClr val="dk1"/>
              </a:solidFill>
              <a:effectLst/>
              <a:latin typeface="+mn-ea"/>
              <a:ea typeface="+mn-ea"/>
              <a:cs typeface="+mn-cs"/>
            </a:rPr>
            <a:t>26</a:t>
          </a:r>
          <a:r>
            <a:rPr lang="ja-JP" altLang="en-US" sz="1100">
              <a:solidFill>
                <a:schemeClr val="dk1"/>
              </a:solidFill>
              <a:effectLst/>
              <a:latin typeface="+mn-ea"/>
              <a:ea typeface="+mn-ea"/>
              <a:cs typeface="+mn-cs"/>
            </a:rPr>
            <a:t>年度から</a:t>
          </a:r>
          <a:r>
            <a:rPr lang="ja-JP" altLang="ja-JP" sz="1100">
              <a:solidFill>
                <a:schemeClr val="dk1"/>
              </a:solidFill>
              <a:effectLst/>
              <a:latin typeface="+mn-ea"/>
              <a:ea typeface="+mn-ea"/>
              <a:cs typeface="+mn-cs"/>
            </a:rPr>
            <a:t>退職手当引当金の算定基準変更に伴い</a:t>
          </a:r>
          <a:r>
            <a:rPr lang="ja-JP" altLang="en-US" sz="1100">
              <a:solidFill>
                <a:schemeClr val="dk1"/>
              </a:solidFill>
              <a:effectLst/>
              <a:latin typeface="+mn-ea"/>
              <a:ea typeface="+mn-ea"/>
              <a:cs typeface="+mn-cs"/>
            </a:rPr>
            <a:t>固定負債が大きく増えていることが影響し</a:t>
          </a:r>
          <a:r>
            <a:rPr lang="ja-JP" altLang="ja-JP" sz="1100">
              <a:solidFill>
                <a:schemeClr val="dk1"/>
              </a:solidFill>
              <a:effectLst/>
              <a:latin typeface="+mn-ea"/>
              <a:ea typeface="+mn-ea"/>
              <a:cs typeface="+mn-cs"/>
            </a:rPr>
            <a:t>黒字額</a:t>
          </a:r>
          <a:r>
            <a:rPr lang="ja-JP" altLang="en-US" sz="1100">
              <a:solidFill>
                <a:schemeClr val="dk1"/>
              </a:solidFill>
              <a:effectLst/>
              <a:latin typeface="+mn-ea"/>
              <a:ea typeface="+mn-ea"/>
              <a:cs typeface="+mn-cs"/>
            </a:rPr>
            <a:t>が</a:t>
          </a:r>
          <a:r>
            <a:rPr lang="ja-JP" altLang="ja-JP" sz="1100">
              <a:solidFill>
                <a:schemeClr val="dk1"/>
              </a:solidFill>
              <a:effectLst/>
              <a:latin typeface="+mn-ea"/>
              <a:ea typeface="+mn-ea"/>
              <a:cs typeface="+mn-cs"/>
            </a:rPr>
            <a:t>減少</a:t>
          </a:r>
          <a:r>
            <a:rPr lang="ja-JP" altLang="en-US" sz="1100">
              <a:solidFill>
                <a:schemeClr val="dk1"/>
              </a:solidFill>
              <a:effectLst/>
              <a:latin typeface="+mn-ea"/>
              <a:ea typeface="+mn-ea"/>
              <a:cs typeface="+mn-cs"/>
            </a:rPr>
            <a:t>している</a:t>
          </a:r>
          <a:r>
            <a:rPr lang="ja-JP" altLang="ja-JP" sz="1100">
              <a:solidFill>
                <a:schemeClr val="dk1"/>
              </a:solidFill>
              <a:effectLst/>
              <a:latin typeface="+mn-ea"/>
              <a:ea typeface="+mn-ea"/>
              <a:cs typeface="+mn-cs"/>
            </a:rPr>
            <a:t>。しかしながら、両企業会計ともに大きく資産が上回っているので過去においても比率としては高い水準を保っている。</a:t>
          </a:r>
          <a:endParaRPr lang="ja-JP" altLang="ja-JP" sz="1100">
            <a:effectLst/>
            <a:latin typeface="+mn-ea"/>
            <a:ea typeface="+mn-ea"/>
          </a:endParaRPr>
        </a:p>
        <a:p>
          <a:pPr rtl="0"/>
          <a:r>
            <a:rPr lang="ja-JP" altLang="ja-JP" sz="1100">
              <a:solidFill>
                <a:schemeClr val="dk1"/>
              </a:solidFill>
              <a:effectLst/>
              <a:latin typeface="+mn-ea"/>
              <a:ea typeface="+mn-ea"/>
              <a:cs typeface="+mn-cs"/>
            </a:rPr>
            <a:t>　国民健康保険事業勘定特別会計では前期高齢者交付金の増などにより黒字額は増となったが、一般会計からの繰出金の影響は依然として大きく、今後も厳しい状況が続くことが想定されるため、収納率の向上や歳出の抑制に努める必要がある。</a:t>
          </a:r>
          <a:endParaRPr lang="ja-JP" altLang="ja-JP" sz="1100">
            <a:effectLst/>
            <a:latin typeface="+mn-ea"/>
            <a:ea typeface="+mn-ea"/>
          </a:endParaRPr>
        </a:p>
        <a:p>
          <a:pPr rtl="0"/>
          <a:r>
            <a:rPr lang="ja-JP" altLang="ja-JP" sz="1100">
              <a:solidFill>
                <a:schemeClr val="dk1"/>
              </a:solidFill>
              <a:effectLst/>
              <a:latin typeface="+mn-ea"/>
              <a:ea typeface="+mn-ea"/>
              <a:cs typeface="+mn-cs"/>
            </a:rPr>
            <a:t>　その他の特別会計についても実質収支比率はプラスとなっているが、一般会計からの基準外繰出しによってプラスとなっている特別会計も存在することから、実施計画等により内容を精査し、基準外繰出しの抑制に努める。</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元利償還金においては平成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年度までは公的補償金免除繰上償還の影響もあり減少していたが、合併特例事業債等を活用した小中学校耐震補強大規模改修事業や臨時財政対策債の元金償還が随時開始となったことで、平成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年度以降は増加傾向となっている。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しかし、当市の地方債借入は交付税措置の高いものを選択していることによって、算入公債費等も同様に伸びていることから、実質の一般財源額（分子）は低く抑えられている。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においても元利償還金は伸び続けることが見込まれる上、公営企業債・組合債の元利償還金に対する繰出金等もこの水準を保っていくことが想定されることから、比率としては低く抑えられていながらも、公債費比率の動向に注意し、更なる健全財政に努める。</a:t>
          </a:r>
          <a:endParaRPr lang="ja-JP" altLang="ja-JP" sz="11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050">
              <a:solidFill>
                <a:schemeClr val="dk1"/>
              </a:solidFill>
              <a:effectLst/>
              <a:latin typeface="+mn-ea"/>
              <a:ea typeface="+mn-ea"/>
              <a:cs typeface="+mn-cs"/>
            </a:rPr>
            <a:t>　</a:t>
          </a:r>
          <a:r>
            <a:rPr lang="ja-JP" altLang="ja-JP" sz="1050">
              <a:solidFill>
                <a:schemeClr val="dk1"/>
              </a:solidFill>
              <a:effectLst/>
              <a:latin typeface="+mn-ea"/>
              <a:ea typeface="+mn-ea"/>
              <a:cs typeface="+mn-cs"/>
            </a:rPr>
            <a:t>地方債残高は、平成</a:t>
          </a:r>
          <a:r>
            <a:rPr lang="en-US" altLang="ja-JP" sz="1050">
              <a:solidFill>
                <a:schemeClr val="dk1"/>
              </a:solidFill>
              <a:effectLst/>
              <a:latin typeface="+mn-ea"/>
              <a:ea typeface="+mn-ea"/>
              <a:cs typeface="+mn-cs"/>
            </a:rPr>
            <a:t>19</a:t>
          </a:r>
          <a:r>
            <a:rPr lang="ja-JP" altLang="ja-JP" sz="1050">
              <a:solidFill>
                <a:schemeClr val="dk1"/>
              </a:solidFill>
              <a:effectLst/>
              <a:latin typeface="+mn-ea"/>
              <a:ea typeface="+mn-ea"/>
              <a:cs typeface="+mn-cs"/>
            </a:rPr>
            <a:t>年度</a:t>
          </a:r>
          <a:r>
            <a:rPr lang="ja-JP" altLang="en-US" sz="1050">
              <a:solidFill>
                <a:schemeClr val="dk1"/>
              </a:solidFill>
              <a:effectLst/>
              <a:latin typeface="+mn-ea"/>
              <a:ea typeface="+mn-ea"/>
              <a:cs typeface="+mn-cs"/>
            </a:rPr>
            <a:t>に</a:t>
          </a:r>
          <a:r>
            <a:rPr lang="ja-JP" altLang="ja-JP" sz="1050">
              <a:solidFill>
                <a:schemeClr val="dk1"/>
              </a:solidFill>
              <a:effectLst/>
              <a:latin typeface="+mn-ea"/>
              <a:ea typeface="+mn-ea"/>
              <a:cs typeface="+mn-cs"/>
            </a:rPr>
            <a:t>始まった小中学校耐震補強大規模改修事業等に</a:t>
          </a:r>
          <a:r>
            <a:rPr lang="ja-JP" altLang="en-US" sz="1050">
              <a:solidFill>
                <a:schemeClr val="dk1"/>
              </a:solidFill>
              <a:effectLst/>
              <a:latin typeface="+mn-ea"/>
              <a:ea typeface="+mn-ea"/>
              <a:cs typeface="+mn-cs"/>
            </a:rPr>
            <a:t>より</a:t>
          </a:r>
          <a:r>
            <a:rPr lang="ja-JP" altLang="ja-JP" sz="1050">
              <a:solidFill>
                <a:schemeClr val="dk1"/>
              </a:solidFill>
              <a:effectLst/>
              <a:latin typeface="+mn-ea"/>
              <a:ea typeface="+mn-ea"/>
              <a:cs typeface="+mn-cs"/>
            </a:rPr>
            <a:t>多額となって</a:t>
          </a:r>
          <a:r>
            <a:rPr lang="ja-JP" altLang="en-US" sz="1050">
              <a:solidFill>
                <a:schemeClr val="dk1"/>
              </a:solidFill>
              <a:effectLst/>
              <a:latin typeface="+mn-ea"/>
              <a:ea typeface="+mn-ea"/>
              <a:cs typeface="+mn-cs"/>
            </a:rPr>
            <a:t>おり、ここ数年がピークとなっている。</a:t>
          </a:r>
          <a:endParaRPr lang="en-US" altLang="ja-JP" sz="1050">
            <a:solidFill>
              <a:schemeClr val="dk1"/>
            </a:solidFill>
            <a:effectLst/>
            <a:latin typeface="+mn-ea"/>
            <a:ea typeface="+mn-ea"/>
            <a:cs typeface="+mn-cs"/>
          </a:endParaRPr>
        </a:p>
        <a:p>
          <a:pPr rtl="0"/>
          <a:r>
            <a:rPr lang="ja-JP" altLang="en-US" sz="1050">
              <a:solidFill>
                <a:schemeClr val="dk1"/>
              </a:solidFill>
              <a:effectLst/>
              <a:latin typeface="+mn-ea"/>
              <a:ea typeface="+mn-ea"/>
              <a:cs typeface="+mn-cs"/>
            </a:rPr>
            <a:t>　</a:t>
          </a:r>
          <a:r>
            <a:rPr lang="ja-JP" altLang="ja-JP" sz="1050">
              <a:solidFill>
                <a:schemeClr val="dk1"/>
              </a:solidFill>
              <a:effectLst/>
              <a:latin typeface="+mn-ea"/>
              <a:ea typeface="+mn-ea"/>
              <a:cs typeface="+mn-cs"/>
            </a:rPr>
            <a:t>しかし、</a:t>
          </a:r>
          <a:r>
            <a:rPr lang="ja-JP" altLang="en-US" sz="1050">
              <a:solidFill>
                <a:schemeClr val="dk1"/>
              </a:solidFill>
              <a:effectLst/>
              <a:latin typeface="+mn-ea"/>
              <a:ea typeface="+mn-ea"/>
              <a:cs typeface="+mn-cs"/>
            </a:rPr>
            <a:t>それらの</a:t>
          </a:r>
          <a:r>
            <a:rPr lang="ja-JP" altLang="ja-JP" sz="1050">
              <a:solidFill>
                <a:schemeClr val="dk1"/>
              </a:solidFill>
              <a:effectLst/>
              <a:latin typeface="+mn-ea"/>
              <a:ea typeface="+mn-ea"/>
              <a:cs typeface="+mn-cs"/>
            </a:rPr>
            <a:t>事業に係る地方債を交付税措置の高い合併特例事業債等で借入していることから、基準財政需要額算入見込額に反映し、分子から控除されるため大幅に将来負担比率を悪化させる大きな原因とはなっていない。また、臨時財政対策債は</a:t>
          </a:r>
          <a:r>
            <a:rPr lang="en-US" altLang="ja-JP" sz="1050">
              <a:solidFill>
                <a:schemeClr val="dk1"/>
              </a:solidFill>
              <a:effectLst/>
              <a:latin typeface="+mn-ea"/>
              <a:ea typeface="+mn-ea"/>
              <a:cs typeface="+mn-cs"/>
            </a:rPr>
            <a:t>100</a:t>
          </a:r>
          <a:r>
            <a:rPr lang="ja-JP" altLang="ja-JP" sz="1050">
              <a:solidFill>
                <a:schemeClr val="dk1"/>
              </a:solidFill>
              <a:effectLst/>
              <a:latin typeface="+mn-ea"/>
              <a:ea typeface="+mn-ea"/>
              <a:cs typeface="+mn-cs"/>
            </a:rPr>
            <a:t>％基準財政需要額算入されるため将来負担比率に影響することはないが、地方債現在高には大きな影響を与えるので、今後も事業を精査しながら借入を行うことが必要である。</a:t>
          </a:r>
          <a:endParaRPr lang="ja-JP" altLang="ja-JP" sz="1050">
            <a:effectLst/>
            <a:latin typeface="+mn-ea"/>
            <a:ea typeface="+mn-ea"/>
          </a:endParaRPr>
        </a:p>
        <a:p>
          <a:pPr rtl="0"/>
          <a:r>
            <a:rPr lang="ja-JP" altLang="ja-JP" sz="1050">
              <a:solidFill>
                <a:schemeClr val="dk1"/>
              </a:solidFill>
              <a:effectLst/>
              <a:latin typeface="+mn-ea"/>
              <a:ea typeface="+mn-ea"/>
              <a:cs typeface="+mn-cs"/>
            </a:rPr>
            <a:t>　退職手当負担見込額については、団塊世代の多くが退職する</a:t>
          </a:r>
          <a:r>
            <a:rPr lang="ja-JP" altLang="en-US" sz="1050">
              <a:solidFill>
                <a:schemeClr val="dk1"/>
              </a:solidFill>
              <a:effectLst/>
              <a:latin typeface="+mn-ea"/>
              <a:ea typeface="+mn-ea"/>
              <a:cs typeface="+mn-cs"/>
            </a:rPr>
            <a:t>ここ</a:t>
          </a:r>
          <a:r>
            <a:rPr lang="ja-JP" altLang="ja-JP" sz="1050">
              <a:solidFill>
                <a:schemeClr val="dk1"/>
              </a:solidFill>
              <a:effectLst/>
              <a:latin typeface="+mn-ea"/>
              <a:ea typeface="+mn-ea"/>
              <a:cs typeface="+mn-cs"/>
            </a:rPr>
            <a:t>数年間は高い水準で推移することが予想される。</a:t>
          </a:r>
          <a:endParaRPr lang="ja-JP" altLang="ja-JP" sz="1050">
            <a:effectLst/>
            <a:latin typeface="+mn-ea"/>
            <a:ea typeface="+mn-ea"/>
          </a:endParaRPr>
        </a:p>
        <a:p>
          <a:pPr rtl="0"/>
          <a:r>
            <a:rPr lang="ja-JP" altLang="ja-JP" sz="1050">
              <a:solidFill>
                <a:schemeClr val="dk1"/>
              </a:solidFill>
              <a:effectLst/>
              <a:latin typeface="+mn-ea"/>
              <a:ea typeface="+mn-ea"/>
              <a:cs typeface="+mn-cs"/>
            </a:rPr>
            <a:t>　当市の将来負担比率に寄与しているものとして、出資等をしている土地開発公社、藤岡クロスパークの経営状態が良いため、設立法人等の負債額等負担見込額が小さいことや多野藤岡医療事務市町村組合の建設に係る地方債の償還により、年々負担見込額が小さくなってきていることが挙げられる。</a:t>
          </a:r>
          <a:endParaRPr lang="en-US" altLang="ja-JP" sz="1050">
            <a:solidFill>
              <a:schemeClr val="dk1"/>
            </a:solidFill>
            <a:effectLst/>
            <a:latin typeface="+mn-ea"/>
            <a:ea typeface="+mn-ea"/>
            <a:cs typeface="+mn-cs"/>
          </a:endParaRPr>
        </a:p>
        <a:p>
          <a:pPr rtl="0"/>
          <a:r>
            <a:rPr lang="ja-JP" altLang="en-US" sz="1050">
              <a:solidFill>
                <a:schemeClr val="dk1"/>
              </a:solidFill>
              <a:effectLst/>
              <a:latin typeface="+mn-ea"/>
              <a:ea typeface="+mn-ea"/>
              <a:cs typeface="+mn-cs"/>
            </a:rPr>
            <a:t>　</a:t>
          </a:r>
          <a:r>
            <a:rPr lang="ja-JP" altLang="ja-JP" sz="1050">
              <a:solidFill>
                <a:schemeClr val="dk1"/>
              </a:solidFill>
              <a:effectLst/>
              <a:latin typeface="+mn-ea"/>
              <a:ea typeface="+mn-ea"/>
              <a:cs typeface="+mn-cs"/>
            </a:rPr>
            <a:t>現在は類似団体と比較して比率が低く抑えられているが、これから社会保障関係経費等が大きくなり、基金</a:t>
          </a:r>
          <a:r>
            <a:rPr lang="ja-JP" altLang="en-US" sz="1050">
              <a:solidFill>
                <a:schemeClr val="dk1"/>
              </a:solidFill>
              <a:effectLst/>
              <a:latin typeface="+mn-ea"/>
              <a:ea typeface="+mn-ea"/>
              <a:cs typeface="+mn-cs"/>
            </a:rPr>
            <a:t>の</a:t>
          </a:r>
          <a:r>
            <a:rPr lang="ja-JP" altLang="ja-JP" sz="1050">
              <a:solidFill>
                <a:schemeClr val="dk1"/>
              </a:solidFill>
              <a:effectLst/>
              <a:latin typeface="+mn-ea"/>
              <a:ea typeface="+mn-ea"/>
              <a:cs typeface="+mn-cs"/>
            </a:rPr>
            <a:t>取り崩</a:t>
          </a:r>
          <a:r>
            <a:rPr lang="ja-JP" altLang="en-US" sz="1050">
              <a:solidFill>
                <a:schemeClr val="dk1"/>
              </a:solidFill>
              <a:effectLst/>
              <a:latin typeface="+mn-ea"/>
              <a:ea typeface="+mn-ea"/>
              <a:cs typeface="+mn-cs"/>
            </a:rPr>
            <a:t>しも</a:t>
          </a:r>
          <a:r>
            <a:rPr lang="ja-JP" altLang="ja-JP" sz="1050">
              <a:solidFill>
                <a:schemeClr val="dk1"/>
              </a:solidFill>
              <a:effectLst/>
              <a:latin typeface="+mn-ea"/>
              <a:ea typeface="+mn-ea"/>
              <a:cs typeface="+mn-cs"/>
            </a:rPr>
            <a:t>必要</a:t>
          </a:r>
          <a:r>
            <a:rPr lang="ja-JP" altLang="en-US" sz="1050">
              <a:solidFill>
                <a:schemeClr val="dk1"/>
              </a:solidFill>
              <a:effectLst/>
              <a:latin typeface="+mn-ea"/>
              <a:ea typeface="+mn-ea"/>
              <a:cs typeface="+mn-cs"/>
            </a:rPr>
            <a:t>となる</a:t>
          </a:r>
          <a:r>
            <a:rPr lang="ja-JP" altLang="ja-JP" sz="1050">
              <a:solidFill>
                <a:schemeClr val="dk1"/>
              </a:solidFill>
              <a:effectLst/>
              <a:latin typeface="+mn-ea"/>
              <a:ea typeface="+mn-ea"/>
              <a:cs typeface="+mn-cs"/>
            </a:rPr>
            <a:t>ことから、一般会計及び公営企業会計、組合等も含めより一層健全な財政運営を行うように努める。</a:t>
          </a:r>
          <a:endParaRPr lang="ja-JP" altLang="ja-JP" sz="105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7B973F54-5F50-44FE-95E8-9CEAD2738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16567A51-4DFA-47AA-B9DE-934205D8C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DBE9F59D-982C-4DF5-9AB3-C413A645D5F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70DF5183-2413-400D-83D5-F4775738C71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E9084D97-5B6C-4C60-BEFE-81A1766045C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3C98FE14-BC97-492C-8737-BACCA173B5F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86C30DA5-0925-47FA-8FA9-B13DF40B953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23A4BCC4-DBB6-441B-86FE-AD767A5FD6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3E18BD29-D470-4D12-9877-D63A1E2C248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xmlns="" id="{D9C2CBC6-65B7-4B25-9148-C1485FAA94F1}"/>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D4C60FAC-4AFC-4F08-B575-9E663666FA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BB3B4870-6CE2-441E-800E-4E34E214E76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67,249
66,700
180.29
28,093,171
27,179,265
742,372
15,520,231
22,596,395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47107EEA-84A6-4F85-91F3-E38DE445E5C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B88D67BD-9E68-49B5-BAFC-AD5D5F110C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00E4CD86-3942-4EC5-9806-DF6E54327E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6F4DC6FB-CDE8-43E3-A128-17296E07E0F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386DECB4-5372-4133-A214-495CE025555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xmlns="" id="{2F106EBD-FDA4-43CF-846C-7F33AFA7EDED}"/>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xmlns="" id="{2BECADEA-0C8F-44A8-9BFF-C4D1C1840EA6}"/>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xmlns="" id="{DEC0C7BB-52DF-49CA-AF5A-2E328DCBDF01}"/>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xmlns="" id="{83127394-B3F1-4264-A48D-0C7D0F095471}"/>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xmlns="" id="{150D66C2-0215-4CA2-95A6-E00F415EED87}"/>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xmlns="" id="{4823A9C8-8C9A-403C-A14B-741318059ED5}"/>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xmlns="" id="{13F2F246-20F5-4FAA-87BA-C017E7F4F61E}"/>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xmlns="" id="{6617FDD7-C436-476B-913C-FEB9D738AC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xmlns="" id="{A006200F-A537-4E6C-B61E-5B35B79981E5}"/>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xmlns="" id="{E8E17D53-3A17-4914-87EC-BA8641695FB7}"/>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xmlns="" id="{E8C31821-67E2-40A8-9C9C-E17451A24809}"/>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xmlns="" id="{CACFE358-CEAD-4C0B-AA04-6CA4559C07B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xmlns="" id="{24E6592D-19B3-444B-B41A-04170185B80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xmlns="" id="{DC5029C8-1312-4BAD-891F-33C079E70FB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xmlns="" id="{B60FD0CD-3203-42F1-BDBD-ED90673FA11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xmlns="" id="{A733D22C-F11C-4718-85DD-FA1213E0A78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xmlns="" id="{588B6BC6-BF7E-4CFE-BA89-49133A8CC61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xmlns="" id="{62891EC1-C159-4F4C-8BDD-3A1BB408114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xmlns="" id="{C270B016-FDF6-4524-AD2C-6E57A088ABB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xmlns="" id="{E2319781-5259-4310-A1EE-E4E3D49A25A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xmlns="" id="{3BFBD2CA-A46A-430D-84DF-AC680F2F71C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xmlns="" id="{7D27EA18-AEA3-4603-8139-99471BE6F386}"/>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xmlns="" id="{35CDC313-B03B-4BCC-90E3-D0DA7DE3F6D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xmlns="" id="{079A214A-9A83-47E2-8F39-D3B1A87FC1F1}"/>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xmlns="" id="{F30B63DB-35B0-4234-8CEB-4D7F3DA9E24E}"/>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xmlns="" id="{AC71811F-30BC-4D3D-BB55-3DD489C53B9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xmlns="" id="{C53FEAA1-FA04-4547-A9F6-DC91525ECD6A}"/>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xmlns="" id="{20E0FF29-62F0-4D72-AC01-E4B00E7A03FF}"/>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xmlns="" id="{DC2A7D23-E59D-4CCE-A895-6538FFC01E3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xmlns="" id="{B2699637-21E9-4D45-907A-4E6DFD40246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xmlns="" id="{14ACF283-0DB6-4C45-8380-3E3E7F856BC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xmlns="" id="{A3B70AA3-90ED-4BDF-B41C-BC221B5E4CC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a:extLst>
            <a:ext uri="{FF2B5EF4-FFF2-40B4-BE49-F238E27FC236}">
              <a16:creationId xmlns:a16="http://schemas.microsoft.com/office/drawing/2014/main" xmlns="" id="{F1C5FB08-5D2C-4B97-B72E-1F505AF37A0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a:extLst>
            <a:ext uri="{FF2B5EF4-FFF2-40B4-BE49-F238E27FC236}">
              <a16:creationId xmlns:a16="http://schemas.microsoft.com/office/drawing/2014/main" xmlns="" id="{2D21512B-9024-472C-9D93-14E8C404011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xmlns="" id="{D746CFB0-1D9B-407A-AD2D-E02D1EAEB38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xmlns="" id="{7F6D7D4C-9E01-43D1-A24F-3A623E449654}"/>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xmlns="" id="{4DAD4D61-FAAC-4956-9152-11D5F6CEC36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xmlns="" id="{D7F24735-FA19-461D-B616-93579F718BDB}"/>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xmlns="" id="{DB9771F1-4AD3-457A-B152-7A0EDE6642B6}"/>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xmlns="" id="{D5802981-4688-436C-A40B-7F7F328CB72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xmlns="" id="{DC7CDA0D-290B-44B6-97A5-C41B9717B79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xmlns="" id="{5D2B85CC-6A4F-4542-8DBC-2C3D5C6CE911}"/>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xmlns="" id="{9D3F4BCC-083F-4E51-82AC-033B574B0622}"/>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xmlns="" id="{E0ADB0D1-1BC6-493D-A25E-5E6EF4D0AE6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xmlns="" id="{03A92BD0-6DB4-4FD1-85F9-C098F0109DE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32CE8E05-9A41-495C-A37A-8D91E81695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2C6676A6-B553-4CFB-9AE8-C001B566C3A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F9A5269B-E8FB-4072-9AF7-AC7F929F5FC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F1F83690-0F03-4C70-A75D-333DEC029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3012A5D3-2CDE-4EB3-8B03-D4BC175460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C029368A-E0EF-471A-8BFF-DAE82C657B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10BDDC7-E82B-41F4-8B23-0F642574F2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E4482B5D-9290-47D2-912C-CAD9FB8567B6}"/>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EA0A978D-2DB1-4AF1-88A4-C91A4BA07A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1EC95382-845A-4399-B041-0D270DF1623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67,249
66,700
180.29
28,093,171
27,179,265
742,372
15,520,231
22,596,395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852565A4-2249-4CCA-9EC5-DECD662ECC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6AB2AE10-7E81-48E0-AE06-A749453076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6AD15B26-FC61-4E6E-B1BD-F420229C75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20DEFDAE-6E4B-41A4-B15C-F87678159B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4239D11B-F02D-4541-968F-1B68E99BCF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97526A3D-0E81-43E6-B693-B878E5E91DD6}"/>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DB8CDA2C-4246-4380-BBC5-407EA0DCF7DA}"/>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132441A5-AE88-487C-8839-12260F777E66}"/>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B0A3209C-2694-4D9D-9D8E-6C1E2964FB46}"/>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11AC0789-A772-49DB-8E8B-8BB507C4E5A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31614F71-D792-4810-A4FF-2472B2FF5D54}"/>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7E414B1D-0483-44DB-A25E-4F0725F930D9}"/>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115135C7-A06D-40ED-B470-0C6A2AAEAEF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EC3188E1-CFB3-45AE-AB8F-EB537386A8C8}"/>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7ABB8678-BFE2-4C43-A18A-DD9DCE9409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5B4CDEA-928C-4EF9-B420-3DEB91FE064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7B4232AD-03B2-42CC-A3A6-9B97FEF5A35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F4E43A21-2DD5-4C58-AFD2-9F05C06CA6D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1CD59FC-7D79-4A6B-9061-E23B7D7798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FE16A700-C1A5-442F-BF51-5F4C6A56A1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18740B6E-24A3-4093-9035-198D926406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B3D3137D-5848-4793-9842-87120A982EBE}"/>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9CFBCB07-66CD-434C-856D-45AE04F6F6F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CE57DAF2-6235-4712-8899-4B722AA074DA}"/>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67,249
66,700
180.29
28,093,171
27,179,265
742,372
15,520,231
22,596,395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8BCB0D10-9B95-4600-A098-8ADCE9E301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4A1DF525-5B4A-40A6-BE3E-39DA68B953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6D56DBB0-49AF-4A43-AAB5-8D300FEACB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82DF6F86-6B7B-4B22-A708-C0513E20DE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B4F5C118-B942-4924-9294-7E3C298FE04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xmlns="" id="{0211F08A-AA8A-430A-A532-A308127E3C9E}"/>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362FA4F3-433D-4BF5-A874-1B7C81DAB6A9}"/>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AB49D4AC-E8C8-4A9A-BCF0-8471F30094D7}"/>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E4A27DFD-A8F0-46B5-B682-F28D281EC6A9}"/>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3E5C19FA-FD6A-495F-B75C-9D41DDFE679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D9A70529-ADE2-415F-87C5-28838F6E24C1}"/>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D6CD017F-FA08-4575-8A64-B6C01B02C0DF}"/>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035BB361-5ECC-489A-B630-8AD847F58C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A184FD72-E33E-4861-A4ED-9B2304241C35}"/>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G35" sqref="BG35:BU3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28093171</v>
      </c>
      <c r="BO4" s="409"/>
      <c r="BP4" s="409"/>
      <c r="BQ4" s="409"/>
      <c r="BR4" s="409"/>
      <c r="BS4" s="409"/>
      <c r="BT4" s="409"/>
      <c r="BU4" s="410"/>
      <c r="BV4" s="408">
        <v>27066389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4.8</v>
      </c>
      <c r="CU4" s="586"/>
      <c r="CV4" s="586"/>
      <c r="CW4" s="586"/>
      <c r="CX4" s="586"/>
      <c r="CY4" s="586"/>
      <c r="CZ4" s="586"/>
      <c r="DA4" s="587"/>
      <c r="DB4" s="585">
        <v>4.8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27179265</v>
      </c>
      <c r="BO5" s="414"/>
      <c r="BP5" s="414"/>
      <c r="BQ5" s="414"/>
      <c r="BR5" s="414"/>
      <c r="BS5" s="414"/>
      <c r="BT5" s="414"/>
      <c r="BU5" s="415"/>
      <c r="BV5" s="413">
        <v>26086250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97.2</v>
      </c>
      <c r="CU5" s="384"/>
      <c r="CV5" s="384"/>
      <c r="CW5" s="384"/>
      <c r="CX5" s="384"/>
      <c r="CY5" s="384"/>
      <c r="CZ5" s="384"/>
      <c r="DA5" s="385"/>
      <c r="DB5" s="383">
        <v>97.7</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913906</v>
      </c>
      <c r="BO6" s="414"/>
      <c r="BP6" s="414"/>
      <c r="BQ6" s="414"/>
      <c r="BR6" s="414"/>
      <c r="BS6" s="414"/>
      <c r="BT6" s="414"/>
      <c r="BU6" s="415"/>
      <c r="BV6" s="413">
        <v>980139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104.6</v>
      </c>
      <c r="CU6" s="560"/>
      <c r="CV6" s="560"/>
      <c r="CW6" s="560"/>
      <c r="CX6" s="560"/>
      <c r="CY6" s="560"/>
      <c r="CZ6" s="560"/>
      <c r="DA6" s="561"/>
      <c r="DB6" s="559">
        <v>106.5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171534</v>
      </c>
      <c r="BO7" s="414"/>
      <c r="BP7" s="414"/>
      <c r="BQ7" s="414"/>
      <c r="BR7" s="414"/>
      <c r="BS7" s="414"/>
      <c r="BT7" s="414"/>
      <c r="BU7" s="415"/>
      <c r="BV7" s="413">
        <v>245898</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15520231</v>
      </c>
      <c r="CU7" s="414"/>
      <c r="CV7" s="414"/>
      <c r="CW7" s="414"/>
      <c r="CX7" s="414"/>
      <c r="CY7" s="414"/>
      <c r="CZ7" s="414"/>
      <c r="DA7" s="415"/>
      <c r="DB7" s="413">
        <v>15367103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742372</v>
      </c>
      <c r="BO8" s="414"/>
      <c r="BP8" s="414"/>
      <c r="BQ8" s="414"/>
      <c r="BR8" s="414"/>
      <c r="BS8" s="414"/>
      <c r="BT8" s="414"/>
      <c r="BU8" s="415"/>
      <c r="BV8" s="413">
        <v>734241</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0.64</v>
      </c>
      <c r="CU8" s="523"/>
      <c r="CV8" s="523"/>
      <c r="CW8" s="523"/>
      <c r="CX8" s="523"/>
      <c r="CY8" s="523"/>
      <c r="CZ8" s="523"/>
      <c r="DA8" s="524"/>
      <c r="DB8" s="522">
        <v>0.63</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65708</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8131</v>
      </c>
      <c r="BO9" s="414"/>
      <c r="BP9" s="414"/>
      <c r="BQ9" s="414"/>
      <c r="BR9" s="414"/>
      <c r="BS9" s="414"/>
      <c r="BT9" s="414"/>
      <c r="BU9" s="415"/>
      <c r="BV9" s="413">
        <v>-47744</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17.399999999999999</v>
      </c>
      <c r="CU9" s="384"/>
      <c r="CV9" s="384"/>
      <c r="CW9" s="384"/>
      <c r="CX9" s="384"/>
      <c r="CY9" s="384"/>
      <c r="CZ9" s="384"/>
      <c r="DA9" s="385"/>
      <c r="DB9" s="383">
        <v>16.8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67975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89</v>
      </c>
      <c r="AV10" s="471"/>
      <c r="AW10" s="471"/>
      <c r="AX10" s="471"/>
      <c r="AY10" s="393" t="s">
        <v>103</v>
      </c>
      <c r="AZ10" s="394"/>
      <c r="BA10" s="394"/>
      <c r="BB10" s="394"/>
      <c r="BC10" s="394"/>
      <c r="BD10" s="394"/>
      <c r="BE10" s="394"/>
      <c r="BF10" s="394"/>
      <c r="BG10" s="394"/>
      <c r="BH10" s="394"/>
      <c r="BI10" s="394"/>
      <c r="BJ10" s="394"/>
      <c r="BK10" s="394"/>
      <c r="BL10" s="394"/>
      <c r="BM10" s="395"/>
      <c r="BN10" s="413">
        <v>721</v>
      </c>
      <c r="BO10" s="414"/>
      <c r="BP10" s="414"/>
      <c r="BQ10" s="414"/>
      <c r="BR10" s="414"/>
      <c r="BS10" s="414"/>
      <c r="BT10" s="414"/>
      <c r="BU10" s="415"/>
      <c r="BV10" s="413">
        <v>741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89</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67249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300000</v>
      </c>
      <c r="BO12" s="414"/>
      <c r="BP12" s="414"/>
      <c r="BQ12" s="414"/>
      <c r="BR12" s="414"/>
      <c r="BS12" s="414"/>
      <c r="BT12" s="414"/>
      <c r="BU12" s="415"/>
      <c r="BV12" s="413">
        <v>500000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66700</v>
      </c>
      <c r="S13" s="515"/>
      <c r="T13" s="515"/>
      <c r="U13" s="515"/>
      <c r="V13" s="516"/>
      <c r="W13" s="502" t="s">
        <v>121</v>
      </c>
      <c r="X13" s="426"/>
      <c r="Y13" s="426"/>
      <c r="Z13" s="426"/>
      <c r="AA13" s="426"/>
      <c r="AB13" s="427"/>
      <c r="AC13" s="389">
        <v>1696</v>
      </c>
      <c r="AD13" s="390"/>
      <c r="AE13" s="390"/>
      <c r="AF13" s="390"/>
      <c r="AG13" s="391"/>
      <c r="AH13" s="389">
        <v>2124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-291148</v>
      </c>
      <c r="BO13" s="414"/>
      <c r="BP13" s="414"/>
      <c r="BQ13" s="414"/>
      <c r="BR13" s="414"/>
      <c r="BS13" s="414"/>
      <c r="BT13" s="414"/>
      <c r="BU13" s="415"/>
      <c r="BV13" s="413">
        <v>-547003</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11</v>
      </c>
      <c r="CU13" s="384"/>
      <c r="CV13" s="384"/>
      <c r="CW13" s="384"/>
      <c r="CX13" s="384"/>
      <c r="CY13" s="384"/>
      <c r="CZ13" s="384"/>
      <c r="DA13" s="385"/>
      <c r="DB13" s="383">
        <v>10.8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67936</v>
      </c>
      <c r="S14" s="515"/>
      <c r="T14" s="515"/>
      <c r="U14" s="515"/>
      <c r="V14" s="516"/>
      <c r="W14" s="517"/>
      <c r="X14" s="429"/>
      <c r="Y14" s="429"/>
      <c r="Z14" s="429"/>
      <c r="AA14" s="429"/>
      <c r="AB14" s="430"/>
      <c r="AC14" s="507">
        <v>5.2</v>
      </c>
      <c r="AD14" s="508"/>
      <c r="AE14" s="508"/>
      <c r="AF14" s="508"/>
      <c r="AG14" s="509"/>
      <c r="AH14" s="507">
        <v>6.1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19.5</v>
      </c>
      <c r="CU14" s="486"/>
      <c r="CV14" s="486"/>
      <c r="CW14" s="486"/>
      <c r="CX14" s="486"/>
      <c r="CY14" s="486"/>
      <c r="CZ14" s="486"/>
      <c r="DA14" s="487"/>
      <c r="DB14" s="518">
        <v>21.6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67433</v>
      </c>
      <c r="S15" s="515"/>
      <c r="T15" s="515"/>
      <c r="U15" s="515"/>
      <c r="V15" s="516"/>
      <c r="W15" s="502" t="s">
        <v>128</v>
      </c>
      <c r="X15" s="426"/>
      <c r="Y15" s="426"/>
      <c r="Z15" s="426"/>
      <c r="AA15" s="426"/>
      <c r="AB15" s="427"/>
      <c r="AC15" s="389">
        <v>11726</v>
      </c>
      <c r="AD15" s="390"/>
      <c r="AE15" s="390"/>
      <c r="AF15" s="390"/>
      <c r="AG15" s="391"/>
      <c r="AH15" s="389">
        <v>13023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7599406</v>
      </c>
      <c r="BO15" s="409"/>
      <c r="BP15" s="409"/>
      <c r="BQ15" s="409"/>
      <c r="BR15" s="409"/>
      <c r="BS15" s="409"/>
      <c r="BT15" s="409"/>
      <c r="BU15" s="410"/>
      <c r="BV15" s="408">
        <v>7363185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36.200000000000003</v>
      </c>
      <c r="AD16" s="508"/>
      <c r="AE16" s="508"/>
      <c r="AF16" s="508"/>
      <c r="AG16" s="509"/>
      <c r="AH16" s="507">
        <v>37.5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11824210</v>
      </c>
      <c r="BO16" s="414"/>
      <c r="BP16" s="414"/>
      <c r="BQ16" s="414"/>
      <c r="BR16" s="414"/>
      <c r="BS16" s="414"/>
      <c r="BT16" s="414"/>
      <c r="BU16" s="415"/>
      <c r="BV16" s="413">
        <v>11416694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18981</v>
      </c>
      <c r="AD17" s="390"/>
      <c r="AE17" s="390"/>
      <c r="AF17" s="390"/>
      <c r="AG17" s="391"/>
      <c r="AH17" s="389">
        <v>19374</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9643571</v>
      </c>
      <c r="BO17" s="414"/>
      <c r="BP17" s="414"/>
      <c r="BQ17" s="414"/>
      <c r="BR17" s="414"/>
      <c r="BS17" s="414"/>
      <c r="BT17" s="414"/>
      <c r="BU17" s="415"/>
      <c r="BV17" s="413">
        <v>9453994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180.29</v>
      </c>
      <c r="M18" s="478"/>
      <c r="N18" s="478"/>
      <c r="O18" s="478"/>
      <c r="P18" s="478"/>
      <c r="Q18" s="478"/>
      <c r="R18" s="479"/>
      <c r="S18" s="479"/>
      <c r="T18" s="479"/>
      <c r="U18" s="479"/>
      <c r="V18" s="480"/>
      <c r="W18" s="494"/>
      <c r="X18" s="495"/>
      <c r="Y18" s="495"/>
      <c r="Z18" s="495"/>
      <c r="AA18" s="495"/>
      <c r="AB18" s="503"/>
      <c r="AC18" s="377">
        <v>58.6</v>
      </c>
      <c r="AD18" s="378"/>
      <c r="AE18" s="378"/>
      <c r="AF18" s="378"/>
      <c r="AG18" s="481"/>
      <c r="AH18" s="377">
        <v>55.8</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15662687</v>
      </c>
      <c r="BO18" s="414"/>
      <c r="BP18" s="414"/>
      <c r="BQ18" s="414"/>
      <c r="BR18" s="414"/>
      <c r="BS18" s="414"/>
      <c r="BT18" s="414"/>
      <c r="BU18" s="415"/>
      <c r="BV18" s="413">
        <v>15299456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364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18738878</v>
      </c>
      <c r="BO19" s="414"/>
      <c r="BP19" s="414"/>
      <c r="BQ19" s="414"/>
      <c r="BR19" s="414"/>
      <c r="BS19" s="414"/>
      <c r="BT19" s="414"/>
      <c r="BU19" s="415"/>
      <c r="BV19" s="413">
        <v>18215790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24569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22596395</v>
      </c>
      <c r="BO23" s="414"/>
      <c r="BP23" s="414"/>
      <c r="BQ23" s="414"/>
      <c r="BR23" s="414"/>
      <c r="BS23" s="414"/>
      <c r="BT23" s="414"/>
      <c r="BU23" s="415"/>
      <c r="BV23" s="413">
        <v>22703013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8780</v>
      </c>
      <c r="R24" s="390"/>
      <c r="S24" s="390"/>
      <c r="T24" s="390"/>
      <c r="U24" s="390"/>
      <c r="V24" s="391"/>
      <c r="W24" s="455"/>
      <c r="X24" s="446"/>
      <c r="Y24" s="447"/>
      <c r="Z24" s="386" t="s">
        <v>152</v>
      </c>
      <c r="AA24" s="387"/>
      <c r="AB24" s="387"/>
      <c r="AC24" s="387"/>
      <c r="AD24" s="387"/>
      <c r="AE24" s="387"/>
      <c r="AF24" s="387"/>
      <c r="AG24" s="388"/>
      <c r="AH24" s="389">
        <v>400</v>
      </c>
      <c r="AI24" s="390"/>
      <c r="AJ24" s="390"/>
      <c r="AK24" s="390"/>
      <c r="AL24" s="391"/>
      <c r="AM24" s="389">
        <v>1236000</v>
      </c>
      <c r="AN24" s="390"/>
      <c r="AO24" s="390"/>
      <c r="AP24" s="390"/>
      <c r="AQ24" s="390"/>
      <c r="AR24" s="391"/>
      <c r="AS24" s="389">
        <v>3090</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15813775</v>
      </c>
      <c r="BO24" s="414"/>
      <c r="BP24" s="414"/>
      <c r="BQ24" s="414"/>
      <c r="BR24" s="414"/>
      <c r="BS24" s="414"/>
      <c r="BT24" s="414"/>
      <c r="BU24" s="415"/>
      <c r="BV24" s="413">
        <v>15351370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7120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1091935</v>
      </c>
      <c r="BO25" s="409"/>
      <c r="BP25" s="409"/>
      <c r="BQ25" s="409"/>
      <c r="BR25" s="409"/>
      <c r="BS25" s="409"/>
      <c r="BT25" s="409"/>
      <c r="BU25" s="410"/>
      <c r="BV25" s="408">
        <v>1645953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6410</v>
      </c>
      <c r="R26" s="390"/>
      <c r="S26" s="390"/>
      <c r="T26" s="390"/>
      <c r="U26" s="390"/>
      <c r="V26" s="391"/>
      <c r="W26" s="455"/>
      <c r="X26" s="446"/>
      <c r="Y26" s="447"/>
      <c r="Z26" s="386" t="s">
        <v>158</v>
      </c>
      <c r="AA26" s="468"/>
      <c r="AB26" s="468"/>
      <c r="AC26" s="468"/>
      <c r="AD26" s="468"/>
      <c r="AE26" s="468"/>
      <c r="AF26" s="468"/>
      <c r="AG26" s="469"/>
      <c r="AH26" s="389">
        <v>23</v>
      </c>
      <c r="AI26" s="390"/>
      <c r="AJ26" s="390"/>
      <c r="AK26" s="390"/>
      <c r="AL26" s="391"/>
      <c r="AM26" s="389">
        <v>79971</v>
      </c>
      <c r="AN26" s="390"/>
      <c r="AO26" s="390"/>
      <c r="AP26" s="390"/>
      <c r="AQ26" s="390"/>
      <c r="AR26" s="391"/>
      <c r="AS26" s="389">
        <v>3477</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4410</v>
      </c>
      <c r="R27" s="390"/>
      <c r="S27" s="390"/>
      <c r="T27" s="390"/>
      <c r="U27" s="390"/>
      <c r="V27" s="391"/>
      <c r="W27" s="455"/>
      <c r="X27" s="446"/>
      <c r="Y27" s="447"/>
      <c r="Z27" s="386" t="s">
        <v>161</v>
      </c>
      <c r="AA27" s="387"/>
      <c r="AB27" s="387"/>
      <c r="AC27" s="387"/>
      <c r="AD27" s="387"/>
      <c r="AE27" s="387"/>
      <c r="AF27" s="387"/>
      <c r="AG27" s="388"/>
      <c r="AH27" s="389">
        <v>8</v>
      </c>
      <c r="AI27" s="390"/>
      <c r="AJ27" s="390"/>
      <c r="AK27" s="390"/>
      <c r="AL27" s="391"/>
      <c r="AM27" s="389">
        <v>30584</v>
      </c>
      <c r="AN27" s="390"/>
      <c r="AO27" s="390"/>
      <c r="AP27" s="390"/>
      <c r="AQ27" s="390"/>
      <c r="AR27" s="391"/>
      <c r="AS27" s="389">
        <v>3823</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951684</v>
      </c>
      <c r="BO27" s="417"/>
      <c r="BP27" s="417"/>
      <c r="BQ27" s="417"/>
      <c r="BR27" s="417"/>
      <c r="BS27" s="417"/>
      <c r="BT27" s="417"/>
      <c r="BU27" s="418"/>
      <c r="BV27" s="416">
        <v>951554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3890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3131634</v>
      </c>
      <c r="BO28" s="409"/>
      <c r="BP28" s="409"/>
      <c r="BQ28" s="409"/>
      <c r="BR28" s="409"/>
      <c r="BS28" s="409"/>
      <c r="BT28" s="409"/>
      <c r="BU28" s="410"/>
      <c r="BV28" s="408">
        <v>3030913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20</v>
      </c>
      <c r="M29" s="390"/>
      <c r="N29" s="390"/>
      <c r="O29" s="390"/>
      <c r="P29" s="391"/>
      <c r="Q29" s="389">
        <v>3700</v>
      </c>
      <c r="R29" s="390"/>
      <c r="S29" s="390"/>
      <c r="T29" s="390"/>
      <c r="U29" s="390"/>
      <c r="V29" s="391"/>
      <c r="W29" s="456"/>
      <c r="X29" s="457"/>
      <c r="Y29" s="458"/>
      <c r="Z29" s="386" t="s">
        <v>168</v>
      </c>
      <c r="AA29" s="387"/>
      <c r="AB29" s="387"/>
      <c r="AC29" s="387"/>
      <c r="AD29" s="387"/>
      <c r="AE29" s="387"/>
      <c r="AF29" s="387"/>
      <c r="AG29" s="388"/>
      <c r="AH29" s="389">
        <v>408</v>
      </c>
      <c r="AI29" s="390"/>
      <c r="AJ29" s="390"/>
      <c r="AK29" s="390"/>
      <c r="AL29" s="391"/>
      <c r="AM29" s="389">
        <v>1266584</v>
      </c>
      <c r="AN29" s="390"/>
      <c r="AO29" s="390"/>
      <c r="AP29" s="390"/>
      <c r="AQ29" s="390"/>
      <c r="AR29" s="391"/>
      <c r="AS29" s="389">
        <v>3104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522135</v>
      </c>
      <c r="BO29" s="414"/>
      <c r="BP29" s="414"/>
      <c r="BQ29" s="414"/>
      <c r="BR29" s="414"/>
      <c r="BS29" s="414"/>
      <c r="BT29" s="414"/>
      <c r="BU29" s="415"/>
      <c r="BV29" s="413">
        <v>522004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1610666</v>
      </c>
      <c r="BO30" s="417"/>
      <c r="BP30" s="417"/>
      <c r="BQ30" s="417"/>
      <c r="BR30" s="417"/>
      <c r="BS30" s="417"/>
      <c r="BT30" s="417"/>
      <c r="BU30" s="418"/>
      <c r="BV30" s="416">
        <v>1888326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多野藤岡広域市町村圏振興整備組合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藤岡市土地開発公社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国民健康保険鬼石病院事業会計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特定地域生活排水処理事業特別会計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多野藤岡医療事務市町村組合（病院事業会計）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藤岡市文化振興事業団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学校給食センター事業特別会計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介護保険事業勘定特別会計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IF('各会計、関係団体の財政状況及び健全化判断比率'!B36="","",'各会計、関係団体の財政状況及び健全化判断比率'!B36)</f>
        <v>簡易水道事業等特別会計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多野藤岡医療事務市町村組合（老健施設会計）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藤岡クロスパーク</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介護老人保健施設特別会計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群馬県市町村会館管理組合</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神流湖整備協会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群馬県市町村総合事務組合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群馬県後期高齢者医療広域連合（一般会計）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群馬県後期高齢者医療広域連合（事業会計）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L8" sqref="AL8:AO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8724152</v>
      </c>
      <c r="S5" s="669"/>
      <c r="T5" s="669"/>
      <c r="U5" s="669"/>
      <c r="V5" s="669"/>
      <c r="W5" s="669"/>
      <c r="X5" s="669"/>
      <c r="Y5" s="716"/>
      <c r="Z5" s="729">
        <v>31.1</v>
      </c>
      <c r="AA5" s="729"/>
      <c r="AB5" s="729"/>
      <c r="AC5" s="729"/>
      <c r="AD5" s="730">
        <v>8392815</v>
      </c>
      <c r="AE5" s="730"/>
      <c r="AF5" s="730"/>
      <c r="AG5" s="730"/>
      <c r="AH5" s="730"/>
      <c r="AI5" s="730"/>
      <c r="AJ5" s="730"/>
      <c r="AK5" s="730"/>
      <c r="AL5" s="717">
        <v>56</v>
      </c>
      <c r="AM5" s="686"/>
      <c r="AN5" s="686"/>
      <c r="AO5" s="718"/>
      <c r="AP5" s="705" t="s">
        <v>207</v>
      </c>
      <c r="AQ5" s="706"/>
      <c r="AR5" s="706"/>
      <c r="AS5" s="706"/>
      <c r="AT5" s="706"/>
      <c r="AU5" s="706"/>
      <c r="AV5" s="706"/>
      <c r="AW5" s="706"/>
      <c r="AX5" s="706"/>
      <c r="AY5" s="706"/>
      <c r="AZ5" s="706"/>
      <c r="BA5" s="706"/>
      <c r="BB5" s="706"/>
      <c r="BC5" s="706"/>
      <c r="BD5" s="706"/>
      <c r="BE5" s="706"/>
      <c r="BF5" s="707"/>
      <c r="BG5" s="618">
        <v>8389068</v>
      </c>
      <c r="BH5" s="619"/>
      <c r="BI5" s="619"/>
      <c r="BJ5" s="619"/>
      <c r="BK5" s="619"/>
      <c r="BL5" s="619"/>
      <c r="BM5" s="619"/>
      <c r="BN5" s="620"/>
      <c r="BO5" s="671">
        <v>96.2</v>
      </c>
      <c r="BP5" s="671"/>
      <c r="BQ5" s="671"/>
      <c r="BR5" s="671"/>
      <c r="BS5" s="672">
        <v>163045</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230461</v>
      </c>
      <c r="S6" s="619"/>
      <c r="T6" s="619"/>
      <c r="U6" s="619"/>
      <c r="V6" s="619"/>
      <c r="W6" s="619"/>
      <c r="X6" s="619"/>
      <c r="Y6" s="620"/>
      <c r="Z6" s="671">
        <v>0.8</v>
      </c>
      <c r="AA6" s="671"/>
      <c r="AB6" s="671"/>
      <c r="AC6" s="671"/>
      <c r="AD6" s="672">
        <v>230461</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8389068</v>
      </c>
      <c r="BH6" s="619"/>
      <c r="BI6" s="619"/>
      <c r="BJ6" s="619"/>
      <c r="BK6" s="619"/>
      <c r="BL6" s="619"/>
      <c r="BM6" s="619"/>
      <c r="BN6" s="620"/>
      <c r="BO6" s="671">
        <v>96.2</v>
      </c>
      <c r="BP6" s="671"/>
      <c r="BQ6" s="671"/>
      <c r="BR6" s="671"/>
      <c r="BS6" s="672">
        <v>163045</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243899</v>
      </c>
      <c r="CS6" s="619"/>
      <c r="CT6" s="619"/>
      <c r="CU6" s="619"/>
      <c r="CV6" s="619"/>
      <c r="CW6" s="619"/>
      <c r="CX6" s="619"/>
      <c r="CY6" s="620"/>
      <c r="CZ6" s="671">
        <v>0.9</v>
      </c>
      <c r="DA6" s="671"/>
      <c r="DB6" s="671"/>
      <c r="DC6" s="671"/>
      <c r="DD6" s="624" t="s">
        <v>214</v>
      </c>
      <c r="DE6" s="619"/>
      <c r="DF6" s="619"/>
      <c r="DG6" s="619"/>
      <c r="DH6" s="619"/>
      <c r="DI6" s="619"/>
      <c r="DJ6" s="619"/>
      <c r="DK6" s="619"/>
      <c r="DL6" s="619"/>
      <c r="DM6" s="619"/>
      <c r="DN6" s="619"/>
      <c r="DO6" s="619"/>
      <c r="DP6" s="620"/>
      <c r="DQ6" s="624">
        <v>243899</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12521</v>
      </c>
      <c r="S7" s="619"/>
      <c r="T7" s="619"/>
      <c r="U7" s="619"/>
      <c r="V7" s="619"/>
      <c r="W7" s="619"/>
      <c r="X7" s="619"/>
      <c r="Y7" s="620"/>
      <c r="Z7" s="671">
        <v>0</v>
      </c>
      <c r="AA7" s="671"/>
      <c r="AB7" s="671"/>
      <c r="AC7" s="671"/>
      <c r="AD7" s="672">
        <v>12521</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3864583</v>
      </c>
      <c r="BH7" s="619"/>
      <c r="BI7" s="619"/>
      <c r="BJ7" s="619"/>
      <c r="BK7" s="619"/>
      <c r="BL7" s="619"/>
      <c r="BM7" s="619"/>
      <c r="BN7" s="620"/>
      <c r="BO7" s="671">
        <v>44.3</v>
      </c>
      <c r="BP7" s="671"/>
      <c r="BQ7" s="671"/>
      <c r="BR7" s="671"/>
      <c r="BS7" s="672">
        <v>163045</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2820855</v>
      </c>
      <c r="CS7" s="619"/>
      <c r="CT7" s="619"/>
      <c r="CU7" s="619"/>
      <c r="CV7" s="619"/>
      <c r="CW7" s="619"/>
      <c r="CX7" s="619"/>
      <c r="CY7" s="620"/>
      <c r="CZ7" s="671">
        <v>10.4</v>
      </c>
      <c r="DA7" s="671"/>
      <c r="DB7" s="671"/>
      <c r="DC7" s="671"/>
      <c r="DD7" s="624">
        <v>112840</v>
      </c>
      <c r="DE7" s="619"/>
      <c r="DF7" s="619"/>
      <c r="DG7" s="619"/>
      <c r="DH7" s="619"/>
      <c r="DI7" s="619"/>
      <c r="DJ7" s="619"/>
      <c r="DK7" s="619"/>
      <c r="DL7" s="619"/>
      <c r="DM7" s="619"/>
      <c r="DN7" s="619"/>
      <c r="DO7" s="619"/>
      <c r="DP7" s="620"/>
      <c r="DQ7" s="624">
        <v>2458887</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39323</v>
      </c>
      <c r="S8" s="619"/>
      <c r="T8" s="619"/>
      <c r="U8" s="619"/>
      <c r="V8" s="619"/>
      <c r="W8" s="619"/>
      <c r="X8" s="619"/>
      <c r="Y8" s="620"/>
      <c r="Z8" s="671">
        <v>0.1</v>
      </c>
      <c r="AA8" s="671"/>
      <c r="AB8" s="671"/>
      <c r="AC8" s="671"/>
      <c r="AD8" s="672">
        <v>39323</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115900</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9131313</v>
      </c>
      <c r="CS8" s="619"/>
      <c r="CT8" s="619"/>
      <c r="CU8" s="619"/>
      <c r="CV8" s="619"/>
      <c r="CW8" s="619"/>
      <c r="CX8" s="619"/>
      <c r="CY8" s="620"/>
      <c r="CZ8" s="671">
        <v>33.6</v>
      </c>
      <c r="DA8" s="671"/>
      <c r="DB8" s="671"/>
      <c r="DC8" s="671"/>
      <c r="DD8" s="624">
        <v>191951</v>
      </c>
      <c r="DE8" s="619"/>
      <c r="DF8" s="619"/>
      <c r="DG8" s="619"/>
      <c r="DH8" s="619"/>
      <c r="DI8" s="619"/>
      <c r="DJ8" s="619"/>
      <c r="DK8" s="619"/>
      <c r="DL8" s="619"/>
      <c r="DM8" s="619"/>
      <c r="DN8" s="619"/>
      <c r="DO8" s="619"/>
      <c r="DP8" s="620"/>
      <c r="DQ8" s="624">
        <v>4656598</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39706</v>
      </c>
      <c r="S9" s="619"/>
      <c r="T9" s="619"/>
      <c r="U9" s="619"/>
      <c r="V9" s="619"/>
      <c r="W9" s="619"/>
      <c r="X9" s="619"/>
      <c r="Y9" s="620"/>
      <c r="Z9" s="671">
        <v>0.1</v>
      </c>
      <c r="AA9" s="671"/>
      <c r="AB9" s="671"/>
      <c r="AC9" s="671"/>
      <c r="AD9" s="672">
        <v>39706</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2839688</v>
      </c>
      <c r="BH9" s="619"/>
      <c r="BI9" s="619"/>
      <c r="BJ9" s="619"/>
      <c r="BK9" s="619"/>
      <c r="BL9" s="619"/>
      <c r="BM9" s="619"/>
      <c r="BN9" s="620"/>
      <c r="BO9" s="671">
        <v>32.5</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2327229</v>
      </c>
      <c r="CS9" s="619"/>
      <c r="CT9" s="619"/>
      <c r="CU9" s="619"/>
      <c r="CV9" s="619"/>
      <c r="CW9" s="619"/>
      <c r="CX9" s="619"/>
      <c r="CY9" s="620"/>
      <c r="CZ9" s="671">
        <v>8.6</v>
      </c>
      <c r="DA9" s="671"/>
      <c r="DB9" s="671"/>
      <c r="DC9" s="671"/>
      <c r="DD9" s="624">
        <v>143741</v>
      </c>
      <c r="DE9" s="619"/>
      <c r="DF9" s="619"/>
      <c r="DG9" s="619"/>
      <c r="DH9" s="619"/>
      <c r="DI9" s="619"/>
      <c r="DJ9" s="619"/>
      <c r="DK9" s="619"/>
      <c r="DL9" s="619"/>
      <c r="DM9" s="619"/>
      <c r="DN9" s="619"/>
      <c r="DO9" s="619"/>
      <c r="DP9" s="620"/>
      <c r="DQ9" s="624">
        <v>2087483</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1271019</v>
      </c>
      <c r="S10" s="619"/>
      <c r="T10" s="619"/>
      <c r="U10" s="619"/>
      <c r="V10" s="619"/>
      <c r="W10" s="619"/>
      <c r="X10" s="619"/>
      <c r="Y10" s="620"/>
      <c r="Z10" s="671">
        <v>4.5</v>
      </c>
      <c r="AA10" s="671"/>
      <c r="AB10" s="671"/>
      <c r="AC10" s="671"/>
      <c r="AD10" s="672">
        <v>1271019</v>
      </c>
      <c r="AE10" s="672"/>
      <c r="AF10" s="672"/>
      <c r="AG10" s="672"/>
      <c r="AH10" s="672"/>
      <c r="AI10" s="672"/>
      <c r="AJ10" s="672"/>
      <c r="AK10" s="672"/>
      <c r="AL10" s="641">
        <v>8.5</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238242</v>
      </c>
      <c r="BH10" s="619"/>
      <c r="BI10" s="619"/>
      <c r="BJ10" s="619"/>
      <c r="BK10" s="619"/>
      <c r="BL10" s="619"/>
      <c r="BM10" s="619"/>
      <c r="BN10" s="620"/>
      <c r="BO10" s="671">
        <v>2.7</v>
      </c>
      <c r="BP10" s="671"/>
      <c r="BQ10" s="671"/>
      <c r="BR10" s="671"/>
      <c r="BS10" s="624">
        <v>40131</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34842</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4632</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94580</v>
      </c>
      <c r="S11" s="619"/>
      <c r="T11" s="619"/>
      <c r="U11" s="619"/>
      <c r="V11" s="619"/>
      <c r="W11" s="619"/>
      <c r="X11" s="619"/>
      <c r="Y11" s="620"/>
      <c r="Z11" s="671">
        <v>0.3</v>
      </c>
      <c r="AA11" s="671"/>
      <c r="AB11" s="671"/>
      <c r="AC11" s="671"/>
      <c r="AD11" s="672">
        <v>94580</v>
      </c>
      <c r="AE11" s="672"/>
      <c r="AF11" s="672"/>
      <c r="AG11" s="672"/>
      <c r="AH11" s="672"/>
      <c r="AI11" s="672"/>
      <c r="AJ11" s="672"/>
      <c r="AK11" s="672"/>
      <c r="AL11" s="641">
        <v>0.6</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670753</v>
      </c>
      <c r="BH11" s="619"/>
      <c r="BI11" s="619"/>
      <c r="BJ11" s="619"/>
      <c r="BK11" s="619"/>
      <c r="BL11" s="619"/>
      <c r="BM11" s="619"/>
      <c r="BN11" s="620"/>
      <c r="BO11" s="671">
        <v>7.7</v>
      </c>
      <c r="BP11" s="671"/>
      <c r="BQ11" s="671"/>
      <c r="BR11" s="671"/>
      <c r="BS11" s="624">
        <v>122914</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1267161</v>
      </c>
      <c r="CS11" s="619"/>
      <c r="CT11" s="619"/>
      <c r="CU11" s="619"/>
      <c r="CV11" s="619"/>
      <c r="CW11" s="619"/>
      <c r="CX11" s="619"/>
      <c r="CY11" s="620"/>
      <c r="CZ11" s="671">
        <v>4.7</v>
      </c>
      <c r="DA11" s="671"/>
      <c r="DB11" s="671"/>
      <c r="DC11" s="671"/>
      <c r="DD11" s="624">
        <v>1055902</v>
      </c>
      <c r="DE11" s="619"/>
      <c r="DF11" s="619"/>
      <c r="DG11" s="619"/>
      <c r="DH11" s="619"/>
      <c r="DI11" s="619"/>
      <c r="DJ11" s="619"/>
      <c r="DK11" s="619"/>
      <c r="DL11" s="619"/>
      <c r="DM11" s="619"/>
      <c r="DN11" s="619"/>
      <c r="DO11" s="619"/>
      <c r="DP11" s="620"/>
      <c r="DQ11" s="624">
        <v>319990</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3899376</v>
      </c>
      <c r="BH12" s="619"/>
      <c r="BI12" s="619"/>
      <c r="BJ12" s="619"/>
      <c r="BK12" s="619"/>
      <c r="BL12" s="619"/>
      <c r="BM12" s="619"/>
      <c r="BN12" s="620"/>
      <c r="BO12" s="671">
        <v>44.7</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595784</v>
      </c>
      <c r="CS12" s="619"/>
      <c r="CT12" s="619"/>
      <c r="CU12" s="619"/>
      <c r="CV12" s="619"/>
      <c r="CW12" s="619"/>
      <c r="CX12" s="619"/>
      <c r="CY12" s="620"/>
      <c r="CZ12" s="671">
        <v>2.2000000000000002</v>
      </c>
      <c r="DA12" s="671"/>
      <c r="DB12" s="671"/>
      <c r="DC12" s="671"/>
      <c r="DD12" s="624">
        <v>33522</v>
      </c>
      <c r="DE12" s="619"/>
      <c r="DF12" s="619"/>
      <c r="DG12" s="619"/>
      <c r="DH12" s="619"/>
      <c r="DI12" s="619"/>
      <c r="DJ12" s="619"/>
      <c r="DK12" s="619"/>
      <c r="DL12" s="619"/>
      <c r="DM12" s="619"/>
      <c r="DN12" s="619"/>
      <c r="DO12" s="619"/>
      <c r="DP12" s="620"/>
      <c r="DQ12" s="624">
        <v>367817</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49250</v>
      </c>
      <c r="S13" s="619"/>
      <c r="T13" s="619"/>
      <c r="U13" s="619"/>
      <c r="V13" s="619"/>
      <c r="W13" s="619"/>
      <c r="X13" s="619"/>
      <c r="Y13" s="620"/>
      <c r="Z13" s="671">
        <v>0.2</v>
      </c>
      <c r="AA13" s="671"/>
      <c r="AB13" s="671"/>
      <c r="AC13" s="671"/>
      <c r="AD13" s="672">
        <v>49250</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3881263</v>
      </c>
      <c r="BH13" s="619"/>
      <c r="BI13" s="619"/>
      <c r="BJ13" s="619"/>
      <c r="BK13" s="619"/>
      <c r="BL13" s="619"/>
      <c r="BM13" s="619"/>
      <c r="BN13" s="620"/>
      <c r="BO13" s="671">
        <v>44.5</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2690513</v>
      </c>
      <c r="CS13" s="619"/>
      <c r="CT13" s="619"/>
      <c r="CU13" s="619"/>
      <c r="CV13" s="619"/>
      <c r="CW13" s="619"/>
      <c r="CX13" s="619"/>
      <c r="CY13" s="620"/>
      <c r="CZ13" s="671">
        <v>9.9</v>
      </c>
      <c r="DA13" s="671"/>
      <c r="DB13" s="671"/>
      <c r="DC13" s="671"/>
      <c r="DD13" s="624">
        <v>1707303</v>
      </c>
      <c r="DE13" s="619"/>
      <c r="DF13" s="619"/>
      <c r="DG13" s="619"/>
      <c r="DH13" s="619"/>
      <c r="DI13" s="619"/>
      <c r="DJ13" s="619"/>
      <c r="DK13" s="619"/>
      <c r="DL13" s="619"/>
      <c r="DM13" s="619"/>
      <c r="DN13" s="619"/>
      <c r="DO13" s="619"/>
      <c r="DP13" s="620"/>
      <c r="DQ13" s="624">
        <v>1580195</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160294</v>
      </c>
      <c r="BH14" s="619"/>
      <c r="BI14" s="619"/>
      <c r="BJ14" s="619"/>
      <c r="BK14" s="619"/>
      <c r="BL14" s="619"/>
      <c r="BM14" s="619"/>
      <c r="BN14" s="620"/>
      <c r="BO14" s="671">
        <v>1.8</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935747</v>
      </c>
      <c r="CS14" s="619"/>
      <c r="CT14" s="619"/>
      <c r="CU14" s="619"/>
      <c r="CV14" s="619"/>
      <c r="CW14" s="619"/>
      <c r="CX14" s="619"/>
      <c r="CY14" s="620"/>
      <c r="CZ14" s="671">
        <v>3.4</v>
      </c>
      <c r="DA14" s="671"/>
      <c r="DB14" s="671"/>
      <c r="DC14" s="671"/>
      <c r="DD14" s="624">
        <v>27741</v>
      </c>
      <c r="DE14" s="619"/>
      <c r="DF14" s="619"/>
      <c r="DG14" s="619"/>
      <c r="DH14" s="619"/>
      <c r="DI14" s="619"/>
      <c r="DJ14" s="619"/>
      <c r="DK14" s="619"/>
      <c r="DL14" s="619"/>
      <c r="DM14" s="619"/>
      <c r="DN14" s="619"/>
      <c r="DO14" s="619"/>
      <c r="DP14" s="620"/>
      <c r="DQ14" s="624">
        <v>921323</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38394</v>
      </c>
      <c r="S15" s="619"/>
      <c r="T15" s="619"/>
      <c r="U15" s="619"/>
      <c r="V15" s="619"/>
      <c r="W15" s="619"/>
      <c r="X15" s="619"/>
      <c r="Y15" s="620"/>
      <c r="Z15" s="671">
        <v>0.1</v>
      </c>
      <c r="AA15" s="671"/>
      <c r="AB15" s="671"/>
      <c r="AC15" s="671"/>
      <c r="AD15" s="672">
        <v>38394</v>
      </c>
      <c r="AE15" s="672"/>
      <c r="AF15" s="672"/>
      <c r="AG15" s="672"/>
      <c r="AH15" s="672"/>
      <c r="AI15" s="672"/>
      <c r="AJ15" s="672"/>
      <c r="AK15" s="672"/>
      <c r="AL15" s="641">
        <v>0.3</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464815</v>
      </c>
      <c r="BH15" s="619"/>
      <c r="BI15" s="619"/>
      <c r="BJ15" s="619"/>
      <c r="BK15" s="619"/>
      <c r="BL15" s="619"/>
      <c r="BM15" s="619"/>
      <c r="BN15" s="620"/>
      <c r="BO15" s="671">
        <v>5.3</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3860888</v>
      </c>
      <c r="CS15" s="619"/>
      <c r="CT15" s="619"/>
      <c r="CU15" s="619"/>
      <c r="CV15" s="619"/>
      <c r="CW15" s="619"/>
      <c r="CX15" s="619"/>
      <c r="CY15" s="620"/>
      <c r="CZ15" s="671">
        <v>14.2</v>
      </c>
      <c r="DA15" s="671"/>
      <c r="DB15" s="671"/>
      <c r="DC15" s="671"/>
      <c r="DD15" s="624">
        <v>1713892</v>
      </c>
      <c r="DE15" s="619"/>
      <c r="DF15" s="619"/>
      <c r="DG15" s="619"/>
      <c r="DH15" s="619"/>
      <c r="DI15" s="619"/>
      <c r="DJ15" s="619"/>
      <c r="DK15" s="619"/>
      <c r="DL15" s="619"/>
      <c r="DM15" s="619"/>
      <c r="DN15" s="619"/>
      <c r="DO15" s="619"/>
      <c r="DP15" s="620"/>
      <c r="DQ15" s="624">
        <v>1927878</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5568867</v>
      </c>
      <c r="S16" s="619"/>
      <c r="T16" s="619"/>
      <c r="U16" s="619"/>
      <c r="V16" s="619"/>
      <c r="W16" s="619"/>
      <c r="X16" s="619"/>
      <c r="Y16" s="620"/>
      <c r="Z16" s="671">
        <v>19.8</v>
      </c>
      <c r="AA16" s="671"/>
      <c r="AB16" s="671"/>
      <c r="AC16" s="671"/>
      <c r="AD16" s="672">
        <v>4742945</v>
      </c>
      <c r="AE16" s="672"/>
      <c r="AF16" s="672"/>
      <c r="AG16" s="672"/>
      <c r="AH16" s="672"/>
      <c r="AI16" s="672"/>
      <c r="AJ16" s="672"/>
      <c r="AK16" s="672"/>
      <c r="AL16" s="641">
        <v>31.7</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4742945</v>
      </c>
      <c r="S17" s="619"/>
      <c r="T17" s="619"/>
      <c r="U17" s="619"/>
      <c r="V17" s="619"/>
      <c r="W17" s="619"/>
      <c r="X17" s="619"/>
      <c r="Y17" s="620"/>
      <c r="Z17" s="671">
        <v>16.899999999999999</v>
      </c>
      <c r="AA17" s="671"/>
      <c r="AB17" s="671"/>
      <c r="AC17" s="671"/>
      <c r="AD17" s="672">
        <v>4742945</v>
      </c>
      <c r="AE17" s="672"/>
      <c r="AF17" s="672"/>
      <c r="AG17" s="672"/>
      <c r="AH17" s="672"/>
      <c r="AI17" s="672"/>
      <c r="AJ17" s="672"/>
      <c r="AK17" s="672"/>
      <c r="AL17" s="641">
        <v>31.7</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3271034</v>
      </c>
      <c r="CS17" s="619"/>
      <c r="CT17" s="619"/>
      <c r="CU17" s="619"/>
      <c r="CV17" s="619"/>
      <c r="CW17" s="619"/>
      <c r="CX17" s="619"/>
      <c r="CY17" s="620"/>
      <c r="CZ17" s="671">
        <v>12</v>
      </c>
      <c r="DA17" s="671"/>
      <c r="DB17" s="671"/>
      <c r="DC17" s="671"/>
      <c r="DD17" s="624" t="s">
        <v>109</v>
      </c>
      <c r="DE17" s="619"/>
      <c r="DF17" s="619"/>
      <c r="DG17" s="619"/>
      <c r="DH17" s="619"/>
      <c r="DI17" s="619"/>
      <c r="DJ17" s="619"/>
      <c r="DK17" s="619"/>
      <c r="DL17" s="619"/>
      <c r="DM17" s="619"/>
      <c r="DN17" s="619"/>
      <c r="DO17" s="619"/>
      <c r="DP17" s="620"/>
      <c r="DQ17" s="624">
        <v>3256270</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825892</v>
      </c>
      <c r="S18" s="619"/>
      <c r="T18" s="619"/>
      <c r="U18" s="619"/>
      <c r="V18" s="619"/>
      <c r="W18" s="619"/>
      <c r="X18" s="619"/>
      <c r="Y18" s="620"/>
      <c r="Z18" s="671">
        <v>2.9</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30</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335084</v>
      </c>
      <c r="BH19" s="619"/>
      <c r="BI19" s="619"/>
      <c r="BJ19" s="619"/>
      <c r="BK19" s="619"/>
      <c r="BL19" s="619"/>
      <c r="BM19" s="619"/>
      <c r="BN19" s="620"/>
      <c r="BO19" s="671">
        <v>3.8</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16068273</v>
      </c>
      <c r="S20" s="619"/>
      <c r="T20" s="619"/>
      <c r="U20" s="619"/>
      <c r="V20" s="619"/>
      <c r="W20" s="619"/>
      <c r="X20" s="619"/>
      <c r="Y20" s="620"/>
      <c r="Z20" s="671">
        <v>57.2</v>
      </c>
      <c r="AA20" s="671"/>
      <c r="AB20" s="671"/>
      <c r="AC20" s="671"/>
      <c r="AD20" s="672">
        <v>14911014</v>
      </c>
      <c r="AE20" s="672"/>
      <c r="AF20" s="672"/>
      <c r="AG20" s="672"/>
      <c r="AH20" s="672"/>
      <c r="AI20" s="672"/>
      <c r="AJ20" s="672"/>
      <c r="AK20" s="672"/>
      <c r="AL20" s="641">
        <v>99.6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335084</v>
      </c>
      <c r="BH20" s="619"/>
      <c r="BI20" s="619"/>
      <c r="BJ20" s="619"/>
      <c r="BK20" s="619"/>
      <c r="BL20" s="619"/>
      <c r="BM20" s="619"/>
      <c r="BN20" s="620"/>
      <c r="BO20" s="671">
        <v>3.8</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27179265</v>
      </c>
      <c r="CS20" s="619"/>
      <c r="CT20" s="619"/>
      <c r="CU20" s="619"/>
      <c r="CV20" s="619"/>
      <c r="CW20" s="619"/>
      <c r="CX20" s="619"/>
      <c r="CY20" s="620"/>
      <c r="CZ20" s="671">
        <v>100</v>
      </c>
      <c r="DA20" s="671"/>
      <c r="DB20" s="671"/>
      <c r="DC20" s="671"/>
      <c r="DD20" s="624">
        <v>4986892</v>
      </c>
      <c r="DE20" s="619"/>
      <c r="DF20" s="619"/>
      <c r="DG20" s="619"/>
      <c r="DH20" s="619"/>
      <c r="DI20" s="619"/>
      <c r="DJ20" s="619"/>
      <c r="DK20" s="619"/>
      <c r="DL20" s="619"/>
      <c r="DM20" s="619"/>
      <c r="DN20" s="619"/>
      <c r="DO20" s="619"/>
      <c r="DP20" s="620"/>
      <c r="DQ20" s="624">
        <v>17824972</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11425</v>
      </c>
      <c r="S21" s="619"/>
      <c r="T21" s="619"/>
      <c r="U21" s="619"/>
      <c r="V21" s="619"/>
      <c r="W21" s="619"/>
      <c r="X21" s="619"/>
      <c r="Y21" s="620"/>
      <c r="Z21" s="671">
        <v>0</v>
      </c>
      <c r="AA21" s="671"/>
      <c r="AB21" s="671"/>
      <c r="AC21" s="671"/>
      <c r="AD21" s="672">
        <v>11425</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3747</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305155</v>
      </c>
      <c r="S22" s="619"/>
      <c r="T22" s="619"/>
      <c r="U22" s="619"/>
      <c r="V22" s="619"/>
      <c r="W22" s="619"/>
      <c r="X22" s="619"/>
      <c r="Y22" s="620"/>
      <c r="Z22" s="671">
        <v>1.1000000000000001</v>
      </c>
      <c r="AA22" s="671"/>
      <c r="AB22" s="671"/>
      <c r="AC22" s="671"/>
      <c r="AD22" s="672">
        <v>5</v>
      </c>
      <c r="AE22" s="672"/>
      <c r="AF22" s="672"/>
      <c r="AG22" s="672"/>
      <c r="AH22" s="672"/>
      <c r="AI22" s="672"/>
      <c r="AJ22" s="672"/>
      <c r="AK22" s="672"/>
      <c r="AL22" s="641">
        <v>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181385</v>
      </c>
      <c r="S23" s="619"/>
      <c r="T23" s="619"/>
      <c r="U23" s="619"/>
      <c r="V23" s="619"/>
      <c r="W23" s="619"/>
      <c r="X23" s="619"/>
      <c r="Y23" s="620"/>
      <c r="Z23" s="671">
        <v>0.6</v>
      </c>
      <c r="AA23" s="671"/>
      <c r="AB23" s="671"/>
      <c r="AC23" s="671"/>
      <c r="AD23" s="672">
        <v>18766</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331337</v>
      </c>
      <c r="BH23" s="619"/>
      <c r="BI23" s="619"/>
      <c r="BJ23" s="619"/>
      <c r="BK23" s="619"/>
      <c r="BL23" s="619"/>
      <c r="BM23" s="619"/>
      <c r="BN23" s="620"/>
      <c r="BO23" s="671">
        <v>3.8</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141517</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12896711</v>
      </c>
      <c r="CS24" s="669"/>
      <c r="CT24" s="669"/>
      <c r="CU24" s="669"/>
      <c r="CV24" s="669"/>
      <c r="CW24" s="669"/>
      <c r="CX24" s="669"/>
      <c r="CY24" s="716"/>
      <c r="CZ24" s="720">
        <v>47.5</v>
      </c>
      <c r="DA24" s="721"/>
      <c r="DB24" s="721"/>
      <c r="DC24" s="722"/>
      <c r="DD24" s="715">
        <v>8857995</v>
      </c>
      <c r="DE24" s="669"/>
      <c r="DF24" s="669"/>
      <c r="DG24" s="669"/>
      <c r="DH24" s="669"/>
      <c r="DI24" s="669"/>
      <c r="DJ24" s="669"/>
      <c r="DK24" s="716"/>
      <c r="DL24" s="715">
        <v>8687158</v>
      </c>
      <c r="DM24" s="669"/>
      <c r="DN24" s="669"/>
      <c r="DO24" s="669"/>
      <c r="DP24" s="669"/>
      <c r="DQ24" s="669"/>
      <c r="DR24" s="669"/>
      <c r="DS24" s="669"/>
      <c r="DT24" s="669"/>
      <c r="DU24" s="669"/>
      <c r="DV24" s="716"/>
      <c r="DW24" s="717">
        <v>53.9</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3623044</v>
      </c>
      <c r="S25" s="619"/>
      <c r="T25" s="619"/>
      <c r="U25" s="619"/>
      <c r="V25" s="619"/>
      <c r="W25" s="619"/>
      <c r="X25" s="619"/>
      <c r="Y25" s="620"/>
      <c r="Z25" s="671">
        <v>12.9</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3937418</v>
      </c>
      <c r="CS25" s="637"/>
      <c r="CT25" s="637"/>
      <c r="CU25" s="637"/>
      <c r="CV25" s="637"/>
      <c r="CW25" s="637"/>
      <c r="CX25" s="637"/>
      <c r="CY25" s="638"/>
      <c r="CZ25" s="621">
        <v>14.5</v>
      </c>
      <c r="DA25" s="639"/>
      <c r="DB25" s="639"/>
      <c r="DC25" s="640"/>
      <c r="DD25" s="624">
        <v>3700428</v>
      </c>
      <c r="DE25" s="637"/>
      <c r="DF25" s="637"/>
      <c r="DG25" s="637"/>
      <c r="DH25" s="637"/>
      <c r="DI25" s="637"/>
      <c r="DJ25" s="637"/>
      <c r="DK25" s="638"/>
      <c r="DL25" s="624">
        <v>3529911</v>
      </c>
      <c r="DM25" s="637"/>
      <c r="DN25" s="637"/>
      <c r="DO25" s="637"/>
      <c r="DP25" s="637"/>
      <c r="DQ25" s="637"/>
      <c r="DR25" s="637"/>
      <c r="DS25" s="637"/>
      <c r="DT25" s="637"/>
      <c r="DU25" s="637"/>
      <c r="DV25" s="638"/>
      <c r="DW25" s="641">
        <v>21.9</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2235682</v>
      </c>
      <c r="CS26" s="619"/>
      <c r="CT26" s="619"/>
      <c r="CU26" s="619"/>
      <c r="CV26" s="619"/>
      <c r="CW26" s="619"/>
      <c r="CX26" s="619"/>
      <c r="CY26" s="620"/>
      <c r="CZ26" s="621">
        <v>8.1999999999999993</v>
      </c>
      <c r="DA26" s="639"/>
      <c r="DB26" s="639"/>
      <c r="DC26" s="640"/>
      <c r="DD26" s="624">
        <v>2072188</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2663929</v>
      </c>
      <c r="S27" s="619"/>
      <c r="T27" s="619"/>
      <c r="U27" s="619"/>
      <c r="V27" s="619"/>
      <c r="W27" s="619"/>
      <c r="X27" s="619"/>
      <c r="Y27" s="620"/>
      <c r="Z27" s="671">
        <v>9.5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8724152</v>
      </c>
      <c r="BH27" s="619"/>
      <c r="BI27" s="619"/>
      <c r="BJ27" s="619"/>
      <c r="BK27" s="619"/>
      <c r="BL27" s="619"/>
      <c r="BM27" s="619"/>
      <c r="BN27" s="620"/>
      <c r="BO27" s="671">
        <v>100</v>
      </c>
      <c r="BP27" s="671"/>
      <c r="BQ27" s="671"/>
      <c r="BR27" s="671"/>
      <c r="BS27" s="624">
        <v>163045</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5688259</v>
      </c>
      <c r="CS27" s="637"/>
      <c r="CT27" s="637"/>
      <c r="CU27" s="637"/>
      <c r="CV27" s="637"/>
      <c r="CW27" s="637"/>
      <c r="CX27" s="637"/>
      <c r="CY27" s="638"/>
      <c r="CZ27" s="621">
        <v>20.9</v>
      </c>
      <c r="DA27" s="639"/>
      <c r="DB27" s="639"/>
      <c r="DC27" s="640"/>
      <c r="DD27" s="624">
        <v>1901297</v>
      </c>
      <c r="DE27" s="637"/>
      <c r="DF27" s="637"/>
      <c r="DG27" s="637"/>
      <c r="DH27" s="637"/>
      <c r="DI27" s="637"/>
      <c r="DJ27" s="637"/>
      <c r="DK27" s="638"/>
      <c r="DL27" s="624">
        <v>1900977</v>
      </c>
      <c r="DM27" s="637"/>
      <c r="DN27" s="637"/>
      <c r="DO27" s="637"/>
      <c r="DP27" s="637"/>
      <c r="DQ27" s="637"/>
      <c r="DR27" s="637"/>
      <c r="DS27" s="637"/>
      <c r="DT27" s="637"/>
      <c r="DU27" s="637"/>
      <c r="DV27" s="638"/>
      <c r="DW27" s="641">
        <v>11.8</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58365</v>
      </c>
      <c r="S28" s="619"/>
      <c r="T28" s="619"/>
      <c r="U28" s="619"/>
      <c r="V28" s="619"/>
      <c r="W28" s="619"/>
      <c r="X28" s="619"/>
      <c r="Y28" s="620"/>
      <c r="Z28" s="671">
        <v>0.2</v>
      </c>
      <c r="AA28" s="671"/>
      <c r="AB28" s="671"/>
      <c r="AC28" s="671"/>
      <c r="AD28" s="672">
        <v>33132</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3271034</v>
      </c>
      <c r="CS28" s="619"/>
      <c r="CT28" s="619"/>
      <c r="CU28" s="619"/>
      <c r="CV28" s="619"/>
      <c r="CW28" s="619"/>
      <c r="CX28" s="619"/>
      <c r="CY28" s="620"/>
      <c r="CZ28" s="621">
        <v>12</v>
      </c>
      <c r="DA28" s="639"/>
      <c r="DB28" s="639"/>
      <c r="DC28" s="640"/>
      <c r="DD28" s="624">
        <v>3256270</v>
      </c>
      <c r="DE28" s="619"/>
      <c r="DF28" s="619"/>
      <c r="DG28" s="619"/>
      <c r="DH28" s="619"/>
      <c r="DI28" s="619"/>
      <c r="DJ28" s="619"/>
      <c r="DK28" s="620"/>
      <c r="DL28" s="624">
        <v>3256270</v>
      </c>
      <c r="DM28" s="619"/>
      <c r="DN28" s="619"/>
      <c r="DO28" s="619"/>
      <c r="DP28" s="619"/>
      <c r="DQ28" s="619"/>
      <c r="DR28" s="619"/>
      <c r="DS28" s="619"/>
      <c r="DT28" s="619"/>
      <c r="DU28" s="619"/>
      <c r="DV28" s="620"/>
      <c r="DW28" s="641">
        <v>20.2</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28906</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3270744</v>
      </c>
      <c r="CS29" s="637"/>
      <c r="CT29" s="637"/>
      <c r="CU29" s="637"/>
      <c r="CV29" s="637"/>
      <c r="CW29" s="637"/>
      <c r="CX29" s="637"/>
      <c r="CY29" s="638"/>
      <c r="CZ29" s="621">
        <v>12</v>
      </c>
      <c r="DA29" s="639"/>
      <c r="DB29" s="639"/>
      <c r="DC29" s="640"/>
      <c r="DD29" s="624">
        <v>3255980</v>
      </c>
      <c r="DE29" s="637"/>
      <c r="DF29" s="637"/>
      <c r="DG29" s="637"/>
      <c r="DH29" s="637"/>
      <c r="DI29" s="637"/>
      <c r="DJ29" s="637"/>
      <c r="DK29" s="638"/>
      <c r="DL29" s="624">
        <v>3255980</v>
      </c>
      <c r="DM29" s="637"/>
      <c r="DN29" s="637"/>
      <c r="DO29" s="637"/>
      <c r="DP29" s="637"/>
      <c r="DQ29" s="637"/>
      <c r="DR29" s="637"/>
      <c r="DS29" s="637"/>
      <c r="DT29" s="637"/>
      <c r="DU29" s="637"/>
      <c r="DV29" s="638"/>
      <c r="DW29" s="641">
        <v>20.2</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618974</v>
      </c>
      <c r="S30" s="619"/>
      <c r="T30" s="619"/>
      <c r="U30" s="619"/>
      <c r="V30" s="619"/>
      <c r="W30" s="619"/>
      <c r="X30" s="619"/>
      <c r="Y30" s="620"/>
      <c r="Z30" s="671">
        <v>2.2000000000000002</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98.6</v>
      </c>
      <c r="BH30" s="685"/>
      <c r="BI30" s="685"/>
      <c r="BJ30" s="685"/>
      <c r="BK30" s="685"/>
      <c r="BL30" s="685"/>
      <c r="BM30" s="686">
        <v>94.9</v>
      </c>
      <c r="BN30" s="685"/>
      <c r="BO30" s="685"/>
      <c r="BP30" s="685"/>
      <c r="BQ30" s="687"/>
      <c r="BR30" s="684">
        <v>98.4</v>
      </c>
      <c r="BS30" s="685"/>
      <c r="BT30" s="685"/>
      <c r="BU30" s="685"/>
      <c r="BV30" s="685"/>
      <c r="BW30" s="685"/>
      <c r="BX30" s="686">
        <v>92.8</v>
      </c>
      <c r="BY30" s="685"/>
      <c r="BZ30" s="685"/>
      <c r="CA30" s="685"/>
      <c r="CB30" s="687"/>
      <c r="CD30" s="690"/>
      <c r="CE30" s="691"/>
      <c r="CF30" s="655" t="s">
        <v>291</v>
      </c>
      <c r="CG30" s="652"/>
      <c r="CH30" s="652"/>
      <c r="CI30" s="652"/>
      <c r="CJ30" s="652"/>
      <c r="CK30" s="652"/>
      <c r="CL30" s="652"/>
      <c r="CM30" s="652"/>
      <c r="CN30" s="652"/>
      <c r="CO30" s="652"/>
      <c r="CP30" s="652"/>
      <c r="CQ30" s="653"/>
      <c r="CR30" s="618">
        <v>3087733</v>
      </c>
      <c r="CS30" s="619"/>
      <c r="CT30" s="619"/>
      <c r="CU30" s="619"/>
      <c r="CV30" s="619"/>
      <c r="CW30" s="619"/>
      <c r="CX30" s="619"/>
      <c r="CY30" s="620"/>
      <c r="CZ30" s="621">
        <v>11.4</v>
      </c>
      <c r="DA30" s="639"/>
      <c r="DB30" s="639"/>
      <c r="DC30" s="640"/>
      <c r="DD30" s="624">
        <v>3074779</v>
      </c>
      <c r="DE30" s="619"/>
      <c r="DF30" s="619"/>
      <c r="DG30" s="619"/>
      <c r="DH30" s="619"/>
      <c r="DI30" s="619"/>
      <c r="DJ30" s="619"/>
      <c r="DK30" s="620"/>
      <c r="DL30" s="624">
        <v>3074779</v>
      </c>
      <c r="DM30" s="619"/>
      <c r="DN30" s="619"/>
      <c r="DO30" s="619"/>
      <c r="DP30" s="619"/>
      <c r="DQ30" s="619"/>
      <c r="DR30" s="619"/>
      <c r="DS30" s="619"/>
      <c r="DT30" s="619"/>
      <c r="DU30" s="619"/>
      <c r="DV30" s="620"/>
      <c r="DW30" s="641">
        <v>19.100000000000001</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580139</v>
      </c>
      <c r="S31" s="619"/>
      <c r="T31" s="619"/>
      <c r="U31" s="619"/>
      <c r="V31" s="619"/>
      <c r="W31" s="619"/>
      <c r="X31" s="619"/>
      <c r="Y31" s="620"/>
      <c r="Z31" s="671">
        <v>2.1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98.8</v>
      </c>
      <c r="BH31" s="637"/>
      <c r="BI31" s="637"/>
      <c r="BJ31" s="637"/>
      <c r="BK31" s="637"/>
      <c r="BL31" s="637"/>
      <c r="BM31" s="673">
        <v>95.6</v>
      </c>
      <c r="BN31" s="683"/>
      <c r="BO31" s="683"/>
      <c r="BP31" s="683"/>
      <c r="BQ31" s="647"/>
      <c r="BR31" s="682">
        <v>98.6</v>
      </c>
      <c r="BS31" s="637"/>
      <c r="BT31" s="637"/>
      <c r="BU31" s="637"/>
      <c r="BV31" s="637"/>
      <c r="BW31" s="637"/>
      <c r="BX31" s="673">
        <v>94</v>
      </c>
      <c r="BY31" s="683"/>
      <c r="BZ31" s="683"/>
      <c r="CA31" s="683"/>
      <c r="CB31" s="647"/>
      <c r="CD31" s="690"/>
      <c r="CE31" s="691"/>
      <c r="CF31" s="655" t="s">
        <v>295</v>
      </c>
      <c r="CG31" s="652"/>
      <c r="CH31" s="652"/>
      <c r="CI31" s="652"/>
      <c r="CJ31" s="652"/>
      <c r="CK31" s="652"/>
      <c r="CL31" s="652"/>
      <c r="CM31" s="652"/>
      <c r="CN31" s="652"/>
      <c r="CO31" s="652"/>
      <c r="CP31" s="652"/>
      <c r="CQ31" s="653"/>
      <c r="CR31" s="618">
        <v>183011</v>
      </c>
      <c r="CS31" s="637"/>
      <c r="CT31" s="637"/>
      <c r="CU31" s="637"/>
      <c r="CV31" s="637"/>
      <c r="CW31" s="637"/>
      <c r="CX31" s="637"/>
      <c r="CY31" s="638"/>
      <c r="CZ31" s="621">
        <v>0.7</v>
      </c>
      <c r="DA31" s="639"/>
      <c r="DB31" s="639"/>
      <c r="DC31" s="640"/>
      <c r="DD31" s="624">
        <v>181201</v>
      </c>
      <c r="DE31" s="637"/>
      <c r="DF31" s="637"/>
      <c r="DG31" s="637"/>
      <c r="DH31" s="637"/>
      <c r="DI31" s="637"/>
      <c r="DJ31" s="637"/>
      <c r="DK31" s="638"/>
      <c r="DL31" s="624">
        <v>181201</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830944</v>
      </c>
      <c r="S32" s="619"/>
      <c r="T32" s="619"/>
      <c r="U32" s="619"/>
      <c r="V32" s="619"/>
      <c r="W32" s="619"/>
      <c r="X32" s="619"/>
      <c r="Y32" s="620"/>
      <c r="Z32" s="671">
        <v>3</v>
      </c>
      <c r="AA32" s="671"/>
      <c r="AB32" s="671"/>
      <c r="AC32" s="671"/>
      <c r="AD32" s="672">
        <v>82</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98.4</v>
      </c>
      <c r="BH32" s="603"/>
      <c r="BI32" s="603"/>
      <c r="BJ32" s="603"/>
      <c r="BK32" s="603"/>
      <c r="BL32" s="603"/>
      <c r="BM32" s="666">
        <v>93.6</v>
      </c>
      <c r="BN32" s="603"/>
      <c r="BO32" s="603"/>
      <c r="BP32" s="603"/>
      <c r="BQ32" s="660"/>
      <c r="BR32" s="681">
        <v>98</v>
      </c>
      <c r="BS32" s="603"/>
      <c r="BT32" s="603"/>
      <c r="BU32" s="603"/>
      <c r="BV32" s="603"/>
      <c r="BW32" s="603"/>
      <c r="BX32" s="666">
        <v>91.4</v>
      </c>
      <c r="BY32" s="603"/>
      <c r="BZ32" s="603"/>
      <c r="CA32" s="603"/>
      <c r="CB32" s="660"/>
      <c r="CD32" s="692"/>
      <c r="CE32" s="693"/>
      <c r="CF32" s="655" t="s">
        <v>298</v>
      </c>
      <c r="CG32" s="652"/>
      <c r="CH32" s="652"/>
      <c r="CI32" s="652"/>
      <c r="CJ32" s="652"/>
      <c r="CK32" s="652"/>
      <c r="CL32" s="652"/>
      <c r="CM32" s="652"/>
      <c r="CN32" s="652"/>
      <c r="CO32" s="652"/>
      <c r="CP32" s="652"/>
      <c r="CQ32" s="653"/>
      <c r="CR32" s="618">
        <v>290</v>
      </c>
      <c r="CS32" s="619"/>
      <c r="CT32" s="619"/>
      <c r="CU32" s="619"/>
      <c r="CV32" s="619"/>
      <c r="CW32" s="619"/>
      <c r="CX32" s="619"/>
      <c r="CY32" s="620"/>
      <c r="CZ32" s="621">
        <v>0</v>
      </c>
      <c r="DA32" s="639"/>
      <c r="DB32" s="639"/>
      <c r="DC32" s="640"/>
      <c r="DD32" s="624">
        <v>290</v>
      </c>
      <c r="DE32" s="619"/>
      <c r="DF32" s="619"/>
      <c r="DG32" s="619"/>
      <c r="DH32" s="619"/>
      <c r="DI32" s="619"/>
      <c r="DJ32" s="619"/>
      <c r="DK32" s="620"/>
      <c r="DL32" s="624">
        <v>290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2981115</v>
      </c>
      <c r="S33" s="619"/>
      <c r="T33" s="619"/>
      <c r="U33" s="619"/>
      <c r="V33" s="619"/>
      <c r="W33" s="619"/>
      <c r="X33" s="619"/>
      <c r="Y33" s="620"/>
      <c r="Z33" s="671">
        <v>10.6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9295662</v>
      </c>
      <c r="CS33" s="637"/>
      <c r="CT33" s="637"/>
      <c r="CU33" s="637"/>
      <c r="CV33" s="637"/>
      <c r="CW33" s="637"/>
      <c r="CX33" s="637"/>
      <c r="CY33" s="638"/>
      <c r="CZ33" s="621">
        <v>34.200000000000003</v>
      </c>
      <c r="DA33" s="639"/>
      <c r="DB33" s="639"/>
      <c r="DC33" s="640"/>
      <c r="DD33" s="624">
        <v>7799438</v>
      </c>
      <c r="DE33" s="637"/>
      <c r="DF33" s="637"/>
      <c r="DG33" s="637"/>
      <c r="DH33" s="637"/>
      <c r="DI33" s="637"/>
      <c r="DJ33" s="637"/>
      <c r="DK33" s="638"/>
      <c r="DL33" s="624">
        <v>6975529</v>
      </c>
      <c r="DM33" s="637"/>
      <c r="DN33" s="637"/>
      <c r="DO33" s="637"/>
      <c r="DP33" s="637"/>
      <c r="DQ33" s="637"/>
      <c r="DR33" s="637"/>
      <c r="DS33" s="637"/>
      <c r="DT33" s="637"/>
      <c r="DU33" s="637"/>
      <c r="DV33" s="638"/>
      <c r="DW33" s="641">
        <v>43.3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3021614</v>
      </c>
      <c r="CS34" s="619"/>
      <c r="CT34" s="619"/>
      <c r="CU34" s="619"/>
      <c r="CV34" s="619"/>
      <c r="CW34" s="619"/>
      <c r="CX34" s="619"/>
      <c r="CY34" s="620"/>
      <c r="CZ34" s="621">
        <v>11.1</v>
      </c>
      <c r="DA34" s="639"/>
      <c r="DB34" s="639"/>
      <c r="DC34" s="640"/>
      <c r="DD34" s="624">
        <v>2400326</v>
      </c>
      <c r="DE34" s="619"/>
      <c r="DF34" s="619"/>
      <c r="DG34" s="619"/>
      <c r="DH34" s="619"/>
      <c r="DI34" s="619"/>
      <c r="DJ34" s="619"/>
      <c r="DK34" s="620"/>
      <c r="DL34" s="624">
        <v>2360052</v>
      </c>
      <c r="DM34" s="619"/>
      <c r="DN34" s="619"/>
      <c r="DO34" s="619"/>
      <c r="DP34" s="619"/>
      <c r="DQ34" s="619"/>
      <c r="DR34" s="619"/>
      <c r="DS34" s="619"/>
      <c r="DT34" s="619"/>
      <c r="DU34" s="619"/>
      <c r="DV34" s="620"/>
      <c r="DW34" s="641">
        <v>14.7</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1133715</v>
      </c>
      <c r="S35" s="619"/>
      <c r="T35" s="619"/>
      <c r="U35" s="619"/>
      <c r="V35" s="619"/>
      <c r="W35" s="619"/>
      <c r="X35" s="619"/>
      <c r="Y35" s="620"/>
      <c r="Z35" s="671">
        <v>4</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3777591</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302603</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215621</v>
      </c>
      <c r="CS35" s="637"/>
      <c r="CT35" s="637"/>
      <c r="CU35" s="637"/>
      <c r="CV35" s="637"/>
      <c r="CW35" s="637"/>
      <c r="CX35" s="637"/>
      <c r="CY35" s="638"/>
      <c r="CZ35" s="621">
        <v>0.8</v>
      </c>
      <c r="DA35" s="639"/>
      <c r="DB35" s="639"/>
      <c r="DC35" s="640"/>
      <c r="DD35" s="624">
        <v>198635</v>
      </c>
      <c r="DE35" s="637"/>
      <c r="DF35" s="637"/>
      <c r="DG35" s="637"/>
      <c r="DH35" s="637"/>
      <c r="DI35" s="637"/>
      <c r="DJ35" s="637"/>
      <c r="DK35" s="638"/>
      <c r="DL35" s="624">
        <v>187048</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28093171</v>
      </c>
      <c r="S36" s="659"/>
      <c r="T36" s="659"/>
      <c r="U36" s="659"/>
      <c r="V36" s="659"/>
      <c r="W36" s="659"/>
      <c r="X36" s="659"/>
      <c r="Y36" s="662"/>
      <c r="Z36" s="663">
        <v>100</v>
      </c>
      <c r="AA36" s="663"/>
      <c r="AB36" s="663"/>
      <c r="AC36" s="663"/>
      <c r="AD36" s="664">
        <v>14974424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789584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-61415</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2752749</v>
      </c>
      <c r="CS36" s="619"/>
      <c r="CT36" s="619"/>
      <c r="CU36" s="619"/>
      <c r="CV36" s="619"/>
      <c r="CW36" s="619"/>
      <c r="CX36" s="619"/>
      <c r="CY36" s="620"/>
      <c r="CZ36" s="621">
        <v>10.1</v>
      </c>
      <c r="DA36" s="639"/>
      <c r="DB36" s="639"/>
      <c r="DC36" s="640"/>
      <c r="DD36" s="624">
        <v>2572399</v>
      </c>
      <c r="DE36" s="619"/>
      <c r="DF36" s="619"/>
      <c r="DG36" s="619"/>
      <c r="DH36" s="619"/>
      <c r="DI36" s="619"/>
      <c r="DJ36" s="619"/>
      <c r="DK36" s="620"/>
      <c r="DL36" s="624">
        <v>2217515</v>
      </c>
      <c r="DM36" s="619"/>
      <c r="DN36" s="619"/>
      <c r="DO36" s="619"/>
      <c r="DP36" s="619"/>
      <c r="DQ36" s="619"/>
      <c r="DR36" s="619"/>
      <c r="DS36" s="619"/>
      <c r="DT36" s="619"/>
      <c r="DU36" s="619"/>
      <c r="DV36" s="620"/>
      <c r="DW36" s="641">
        <v>13.8</v>
      </c>
      <c r="DX36" s="642"/>
      <c r="DY36" s="642"/>
      <c r="DZ36" s="642"/>
      <c r="EA36" s="642"/>
      <c r="EB36" s="642"/>
      <c r="EC36" s="643"/>
    </row>
    <row r="37" spans="2:133" ht="11.25" customHeight="1">
      <c r="AQ37" s="644" t="s">
        <v>313</v>
      </c>
      <c r="AR37" s="645"/>
      <c r="AS37" s="645"/>
      <c r="AT37" s="645"/>
      <c r="AU37" s="645"/>
      <c r="AV37" s="645"/>
      <c r="AW37" s="645"/>
      <c r="AX37" s="645"/>
      <c r="AY37" s="646"/>
      <c r="AZ37" s="618">
        <v>520220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10635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1097248</v>
      </c>
      <c r="CS37" s="637"/>
      <c r="CT37" s="637"/>
      <c r="CU37" s="637"/>
      <c r="CV37" s="637"/>
      <c r="CW37" s="637"/>
      <c r="CX37" s="637"/>
      <c r="CY37" s="638"/>
      <c r="CZ37" s="621">
        <v>4</v>
      </c>
      <c r="DA37" s="639"/>
      <c r="DB37" s="639"/>
      <c r="DC37" s="640"/>
      <c r="DD37" s="624">
        <v>1097248</v>
      </c>
      <c r="DE37" s="637"/>
      <c r="DF37" s="637"/>
      <c r="DG37" s="637"/>
      <c r="DH37" s="637"/>
      <c r="DI37" s="637"/>
      <c r="DJ37" s="637"/>
      <c r="DK37" s="638"/>
      <c r="DL37" s="624">
        <v>1040733</v>
      </c>
      <c r="DM37" s="637"/>
      <c r="DN37" s="637"/>
      <c r="DO37" s="637"/>
      <c r="DP37" s="637"/>
      <c r="DQ37" s="637"/>
      <c r="DR37" s="637"/>
      <c r="DS37" s="637"/>
      <c r="DT37" s="637"/>
      <c r="DU37" s="637"/>
      <c r="DV37" s="638"/>
      <c r="DW37" s="641">
        <v>6.5</v>
      </c>
      <c r="DX37" s="642"/>
      <c r="DY37" s="642"/>
      <c r="DZ37" s="642"/>
      <c r="EA37" s="642"/>
      <c r="EB37" s="642"/>
      <c r="EC37" s="643"/>
    </row>
    <row r="38" spans="2:133" ht="11.25" customHeight="1">
      <c r="AQ38" s="644" t="s">
        <v>316</v>
      </c>
      <c r="AR38" s="645"/>
      <c r="AS38" s="645"/>
      <c r="AT38" s="645"/>
      <c r="AU38" s="645"/>
      <c r="AV38" s="645"/>
      <c r="AW38" s="645"/>
      <c r="AX38" s="645"/>
      <c r="AY38" s="646"/>
      <c r="AZ38" s="618">
        <v>30627</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18606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2963947</v>
      </c>
      <c r="CS38" s="619"/>
      <c r="CT38" s="619"/>
      <c r="CU38" s="619"/>
      <c r="CV38" s="619"/>
      <c r="CW38" s="619"/>
      <c r="CX38" s="619"/>
      <c r="CY38" s="620"/>
      <c r="CZ38" s="621">
        <v>10.9</v>
      </c>
      <c r="DA38" s="639"/>
      <c r="DB38" s="639"/>
      <c r="DC38" s="640"/>
      <c r="DD38" s="624">
        <v>2599937</v>
      </c>
      <c r="DE38" s="619"/>
      <c r="DF38" s="619"/>
      <c r="DG38" s="619"/>
      <c r="DH38" s="619"/>
      <c r="DI38" s="619"/>
      <c r="DJ38" s="619"/>
      <c r="DK38" s="620"/>
      <c r="DL38" s="624">
        <v>2210914</v>
      </c>
      <c r="DM38" s="619"/>
      <c r="DN38" s="619"/>
      <c r="DO38" s="619"/>
      <c r="DP38" s="619"/>
      <c r="DQ38" s="619"/>
      <c r="DR38" s="619"/>
      <c r="DS38" s="619"/>
      <c r="DT38" s="619"/>
      <c r="DU38" s="619"/>
      <c r="DV38" s="620"/>
      <c r="DW38" s="641">
        <v>13.7</v>
      </c>
      <c r="DX38" s="642"/>
      <c r="DY38" s="642"/>
      <c r="DZ38" s="642"/>
      <c r="EA38" s="642"/>
      <c r="EB38" s="642"/>
      <c r="EC38" s="643"/>
    </row>
    <row r="39" spans="2:133" ht="11.25" customHeight="1">
      <c r="AQ39" s="644" t="s">
        <v>319</v>
      </c>
      <c r="AR39" s="645"/>
      <c r="AS39" s="645"/>
      <c r="AT39" s="645"/>
      <c r="AU39" s="645"/>
      <c r="AV39" s="645"/>
      <c r="AW39" s="645"/>
      <c r="AX39" s="645"/>
      <c r="AY39" s="646"/>
      <c r="AZ39" s="618">
        <v>24060</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89</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29151</v>
      </c>
      <c r="CS39" s="637"/>
      <c r="CT39" s="637"/>
      <c r="CU39" s="637"/>
      <c r="CV39" s="637"/>
      <c r="CW39" s="637"/>
      <c r="CX39" s="637"/>
      <c r="CY39" s="638"/>
      <c r="CZ39" s="621">
        <v>0.1</v>
      </c>
      <c r="DA39" s="639"/>
      <c r="DB39" s="639"/>
      <c r="DC39" s="640"/>
      <c r="DD39" s="624">
        <v>28052</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689291</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106</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312580</v>
      </c>
      <c r="CS40" s="619"/>
      <c r="CT40" s="619"/>
      <c r="CU40" s="619"/>
      <c r="CV40" s="619"/>
      <c r="CW40" s="619"/>
      <c r="CX40" s="619"/>
      <c r="CY40" s="620"/>
      <c r="CZ40" s="621">
        <v>1.2</v>
      </c>
      <c r="DA40" s="639"/>
      <c r="DB40" s="639"/>
      <c r="DC40" s="640"/>
      <c r="DD40" s="624">
        <v>89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1723809</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303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4986892</v>
      </c>
      <c r="CS42" s="619"/>
      <c r="CT42" s="619"/>
      <c r="CU42" s="619"/>
      <c r="CV42" s="619"/>
      <c r="CW42" s="619"/>
      <c r="CX42" s="619"/>
      <c r="CY42" s="620"/>
      <c r="CZ42" s="621">
        <v>18.3</v>
      </c>
      <c r="DA42" s="622"/>
      <c r="DB42" s="622"/>
      <c r="DC42" s="623"/>
      <c r="DD42" s="624">
        <v>1167539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203401</v>
      </c>
      <c r="CS43" s="637"/>
      <c r="CT43" s="637"/>
      <c r="CU43" s="637"/>
      <c r="CV43" s="637"/>
      <c r="CW43" s="637"/>
      <c r="CX43" s="637"/>
      <c r="CY43" s="638"/>
      <c r="CZ43" s="621">
        <v>0.7</v>
      </c>
      <c r="DA43" s="639"/>
      <c r="DB43" s="639"/>
      <c r="DC43" s="640"/>
      <c r="DD43" s="624">
        <v>195099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4986892</v>
      </c>
      <c r="CS44" s="619"/>
      <c r="CT44" s="619"/>
      <c r="CU44" s="619"/>
      <c r="CV44" s="619"/>
      <c r="CW44" s="619"/>
      <c r="CX44" s="619"/>
      <c r="CY44" s="620"/>
      <c r="CZ44" s="621">
        <v>18.3</v>
      </c>
      <c r="DA44" s="622"/>
      <c r="DB44" s="622"/>
      <c r="DC44" s="623"/>
      <c r="DD44" s="624">
        <v>1167539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3193186</v>
      </c>
      <c r="CS45" s="637"/>
      <c r="CT45" s="637"/>
      <c r="CU45" s="637"/>
      <c r="CV45" s="637"/>
      <c r="CW45" s="637"/>
      <c r="CX45" s="637"/>
      <c r="CY45" s="638"/>
      <c r="CZ45" s="621">
        <v>11.7</v>
      </c>
      <c r="DA45" s="639"/>
      <c r="DB45" s="639"/>
      <c r="DC45" s="640"/>
      <c r="DD45" s="624">
        <v>246470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1758983</v>
      </c>
      <c r="CS46" s="619"/>
      <c r="CT46" s="619"/>
      <c r="CU46" s="619"/>
      <c r="CV46" s="619"/>
      <c r="CW46" s="619"/>
      <c r="CX46" s="619"/>
      <c r="CY46" s="620"/>
      <c r="CZ46" s="621">
        <v>6.5</v>
      </c>
      <c r="DA46" s="622"/>
      <c r="DB46" s="622"/>
      <c r="DC46" s="623"/>
      <c r="DD46" s="624">
        <v>907446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27179265</v>
      </c>
      <c r="CS49" s="603"/>
      <c r="CT49" s="603"/>
      <c r="CU49" s="603"/>
      <c r="CV49" s="603"/>
      <c r="CW49" s="603"/>
      <c r="CX49" s="603"/>
      <c r="CY49" s="604"/>
      <c r="CZ49" s="605">
        <v>100</v>
      </c>
      <c r="DA49" s="606"/>
      <c r="DB49" s="606"/>
      <c r="DC49" s="607"/>
      <c r="DD49" s="608">
        <v>17824972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AP70" sqref="AP70:AT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341</v>
      </c>
      <c r="DK2" s="1140"/>
      <c r="DL2" s="1140"/>
      <c r="DM2" s="1140"/>
      <c r="DN2" s="1140"/>
      <c r="DO2" s="1141"/>
      <c r="DP2" s="200"/>
      <c r="DQ2" s="1139" t="s">
        <v>342</v>
      </c>
      <c r="DR2" s="1140"/>
      <c r="DS2" s="1140"/>
      <c r="DT2" s="1140"/>
      <c r="DU2" s="1140"/>
      <c r="DV2" s="1140"/>
      <c r="DW2" s="1140"/>
      <c r="DX2" s="1140"/>
      <c r="DY2" s="1140"/>
      <c r="DZ2" s="114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2" t="s">
        <v>343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4" t="s">
        <v>345</v>
      </c>
      <c r="B5" s="1025"/>
      <c r="C5" s="1025"/>
      <c r="D5" s="1025"/>
      <c r="E5" s="1025"/>
      <c r="F5" s="1025"/>
      <c r="G5" s="1025"/>
      <c r="H5" s="1025"/>
      <c r="I5" s="1025"/>
      <c r="J5" s="1025"/>
      <c r="K5" s="1025"/>
      <c r="L5" s="1025"/>
      <c r="M5" s="1025"/>
      <c r="N5" s="1025"/>
      <c r="O5" s="1025"/>
      <c r="P5" s="1026"/>
      <c r="Q5" s="1030" t="s">
        <v>346</v>
      </c>
      <c r="R5" s="1031"/>
      <c r="S5" s="1031"/>
      <c r="T5" s="1031"/>
      <c r="U5" s="1032"/>
      <c r="V5" s="1030" t="s">
        <v>347</v>
      </c>
      <c r="W5" s="1031"/>
      <c r="X5" s="1031"/>
      <c r="Y5" s="1031"/>
      <c r="Z5" s="1032"/>
      <c r="AA5" s="1030" t="s">
        <v>348</v>
      </c>
      <c r="AB5" s="1031"/>
      <c r="AC5" s="1031"/>
      <c r="AD5" s="1031"/>
      <c r="AE5" s="1031"/>
      <c r="AF5" s="1142" t="s">
        <v>349</v>
      </c>
      <c r="AG5" s="1031"/>
      <c r="AH5" s="1031"/>
      <c r="AI5" s="1031"/>
      <c r="AJ5" s="1046"/>
      <c r="AK5" s="1031" t="s">
        <v>350</v>
      </c>
      <c r="AL5" s="1031"/>
      <c r="AM5" s="1031"/>
      <c r="AN5" s="1031"/>
      <c r="AO5" s="1032"/>
      <c r="AP5" s="1030" t="s">
        <v>351</v>
      </c>
      <c r="AQ5" s="1031"/>
      <c r="AR5" s="1031"/>
      <c r="AS5" s="1031"/>
      <c r="AT5" s="1032"/>
      <c r="AU5" s="1030" t="s">
        <v>352</v>
      </c>
      <c r="AV5" s="1031"/>
      <c r="AW5" s="1031"/>
      <c r="AX5" s="1031"/>
      <c r="AY5" s="1046"/>
      <c r="AZ5" s="207"/>
      <c r="BA5" s="207"/>
      <c r="BB5" s="207"/>
      <c r="BC5" s="207"/>
      <c r="BD5" s="207"/>
      <c r="BE5" s="208"/>
      <c r="BF5" s="208"/>
      <c r="BG5" s="208"/>
      <c r="BH5" s="208"/>
      <c r="BI5" s="208"/>
      <c r="BJ5" s="208"/>
      <c r="BK5" s="208"/>
      <c r="BL5" s="208"/>
      <c r="BM5" s="208"/>
      <c r="BN5" s="208"/>
      <c r="BO5" s="208"/>
      <c r="BP5" s="208"/>
      <c r="BQ5" s="1024" t="s">
        <v>353</v>
      </c>
      <c r="BR5" s="1025"/>
      <c r="BS5" s="1025"/>
      <c r="BT5" s="1025"/>
      <c r="BU5" s="1025"/>
      <c r="BV5" s="1025"/>
      <c r="BW5" s="1025"/>
      <c r="BX5" s="1025"/>
      <c r="BY5" s="1025"/>
      <c r="BZ5" s="1025"/>
      <c r="CA5" s="1025"/>
      <c r="CB5" s="1025"/>
      <c r="CC5" s="1025"/>
      <c r="CD5" s="1025"/>
      <c r="CE5" s="1025"/>
      <c r="CF5" s="1025"/>
      <c r="CG5" s="1026"/>
      <c r="CH5" s="1030" t="s">
        <v>354</v>
      </c>
      <c r="CI5" s="1031"/>
      <c r="CJ5" s="1031"/>
      <c r="CK5" s="1031"/>
      <c r="CL5" s="1032"/>
      <c r="CM5" s="1030" t="s">
        <v>355</v>
      </c>
      <c r="CN5" s="1031"/>
      <c r="CO5" s="1031"/>
      <c r="CP5" s="1031"/>
      <c r="CQ5" s="1032"/>
      <c r="CR5" s="1030" t="s">
        <v>356</v>
      </c>
      <c r="CS5" s="1031"/>
      <c r="CT5" s="1031"/>
      <c r="CU5" s="1031"/>
      <c r="CV5" s="1032"/>
      <c r="CW5" s="1030" t="s">
        <v>357</v>
      </c>
      <c r="CX5" s="1031"/>
      <c r="CY5" s="1031"/>
      <c r="CZ5" s="1031"/>
      <c r="DA5" s="1032"/>
      <c r="DB5" s="1030" t="s">
        <v>358</v>
      </c>
      <c r="DC5" s="1031"/>
      <c r="DD5" s="1031"/>
      <c r="DE5" s="1031"/>
      <c r="DF5" s="1032"/>
      <c r="DG5" s="1127" t="s">
        <v>359</v>
      </c>
      <c r="DH5" s="1128"/>
      <c r="DI5" s="1128"/>
      <c r="DJ5" s="1128"/>
      <c r="DK5" s="1129"/>
      <c r="DL5" s="1127" t="s">
        <v>360</v>
      </c>
      <c r="DM5" s="1128"/>
      <c r="DN5" s="1128"/>
      <c r="DO5" s="1128"/>
      <c r="DP5" s="1129"/>
      <c r="DQ5" s="1030" t="s">
        <v>361</v>
      </c>
      <c r="DR5" s="1031"/>
      <c r="DS5" s="1031"/>
      <c r="DT5" s="1031"/>
      <c r="DU5" s="1032"/>
      <c r="DV5" s="1030" t="s">
        <v>352</v>
      </c>
      <c r="DW5" s="1031"/>
      <c r="DX5" s="1031"/>
      <c r="DY5" s="1031"/>
      <c r="DZ5" s="1046"/>
      <c r="EA5" s="205"/>
    </row>
    <row r="6" spans="1:131" s="206"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c r="A7" s="209">
        <v>1</v>
      </c>
      <c r="B7" s="1079" t="s">
        <v>362</v>
      </c>
      <c r="C7" s="1080"/>
      <c r="D7" s="1080"/>
      <c r="E7" s="1080"/>
      <c r="F7" s="1080"/>
      <c r="G7" s="1080"/>
      <c r="H7" s="1080"/>
      <c r="I7" s="1080"/>
      <c r="J7" s="1080"/>
      <c r="K7" s="1080"/>
      <c r="L7" s="1080"/>
      <c r="M7" s="1080"/>
      <c r="N7" s="1080"/>
      <c r="O7" s="1080"/>
      <c r="P7" s="1081"/>
      <c r="Q7" s="1133">
        <v>27865</v>
      </c>
      <c r="R7" s="1134"/>
      <c r="S7" s="1134"/>
      <c r="T7" s="1134"/>
      <c r="U7" s="1134"/>
      <c r="V7" s="1134">
        <v>26966</v>
      </c>
      <c r="W7" s="1134"/>
      <c r="X7" s="1134"/>
      <c r="Y7" s="1134"/>
      <c r="Z7" s="1134"/>
      <c r="AA7" s="1134">
        <f>Q7-V7</f>
        <v>899</v>
      </c>
      <c r="AB7" s="1134"/>
      <c r="AC7" s="1134"/>
      <c r="AD7" s="1134"/>
      <c r="AE7" s="1135"/>
      <c r="AF7" s="1136">
        <v>728</v>
      </c>
      <c r="AG7" s="1137"/>
      <c r="AH7" s="1137"/>
      <c r="AI7" s="1137"/>
      <c r="AJ7" s="1138"/>
      <c r="AK7" s="1120">
        <v>16</v>
      </c>
      <c r="AL7" s="1121"/>
      <c r="AM7" s="1121"/>
      <c r="AN7" s="1121"/>
      <c r="AO7" s="1121"/>
      <c r="AP7" s="1121">
        <v>22803</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t="s">
        <v>554</v>
      </c>
      <c r="BS7" s="1124" t="s">
        <v>543</v>
      </c>
      <c r="BT7" s="1125"/>
      <c r="BU7" s="1125"/>
      <c r="BV7" s="1125"/>
      <c r="BW7" s="1125"/>
      <c r="BX7" s="1125"/>
      <c r="BY7" s="1125"/>
      <c r="BZ7" s="1125"/>
      <c r="CA7" s="1125"/>
      <c r="CB7" s="1125"/>
      <c r="CC7" s="1125"/>
      <c r="CD7" s="1125"/>
      <c r="CE7" s="1125"/>
      <c r="CF7" s="1125"/>
      <c r="CG7" s="1126"/>
      <c r="CH7" s="1117">
        <v>74</v>
      </c>
      <c r="CI7" s="1118"/>
      <c r="CJ7" s="1118"/>
      <c r="CK7" s="1118"/>
      <c r="CL7" s="1119"/>
      <c r="CM7" s="1117">
        <v>776</v>
      </c>
      <c r="CN7" s="1118"/>
      <c r="CO7" s="1118"/>
      <c r="CP7" s="1118"/>
      <c r="CQ7" s="1119"/>
      <c r="CR7" s="1117">
        <v>5</v>
      </c>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v>0</v>
      </c>
      <c r="DR7" s="1118"/>
      <c r="DS7" s="1118"/>
      <c r="DT7" s="1118"/>
      <c r="DU7" s="1119"/>
      <c r="DV7" s="1144"/>
      <c r="DW7" s="1145"/>
      <c r="DX7" s="1145"/>
      <c r="DY7" s="1145"/>
      <c r="DZ7" s="1146"/>
      <c r="EA7" s="205"/>
    </row>
    <row r="8" spans="1:131" s="206" customFormat="1" ht="26.25" customHeight="1">
      <c r="A8" s="212">
        <v>2</v>
      </c>
      <c r="B8" s="1066" t="s">
        <v>363</v>
      </c>
      <c r="C8" s="1067"/>
      <c r="D8" s="1067"/>
      <c r="E8" s="1067"/>
      <c r="F8" s="1067"/>
      <c r="G8" s="1067"/>
      <c r="H8" s="1067"/>
      <c r="I8" s="1067"/>
      <c r="J8" s="1067"/>
      <c r="K8" s="1067"/>
      <c r="L8" s="1067"/>
      <c r="M8" s="1067"/>
      <c r="N8" s="1067"/>
      <c r="O8" s="1067"/>
      <c r="P8" s="1068"/>
      <c r="Q8" s="1072">
        <v>5</v>
      </c>
      <c r="R8" s="1073"/>
      <c r="S8" s="1073"/>
      <c r="T8" s="1073"/>
      <c r="U8" s="1073"/>
      <c r="V8" s="1073">
        <v>4</v>
      </c>
      <c r="W8" s="1073"/>
      <c r="X8" s="1073"/>
      <c r="Y8" s="1073"/>
      <c r="Z8" s="1073"/>
      <c r="AA8" s="1073">
        <f>Q8-V8</f>
        <v>1</v>
      </c>
      <c r="AB8" s="1073"/>
      <c r="AC8" s="1073"/>
      <c r="AD8" s="1073"/>
      <c r="AE8" s="1074"/>
      <c r="AF8" s="1048">
        <v>1</v>
      </c>
      <c r="AG8" s="1049"/>
      <c r="AH8" s="1049"/>
      <c r="AI8" s="1049"/>
      <c r="AJ8" s="1050"/>
      <c r="AK8" s="1115">
        <v>0</v>
      </c>
      <c r="AL8" s="1116"/>
      <c r="AM8" s="1116"/>
      <c r="AN8" s="1116"/>
      <c r="AO8" s="1116"/>
      <c r="AP8" s="1116">
        <v>4</v>
      </c>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t="s">
        <v>544</v>
      </c>
      <c r="BT8" s="1044"/>
      <c r="BU8" s="1044"/>
      <c r="BV8" s="1044"/>
      <c r="BW8" s="1044"/>
      <c r="BX8" s="1044"/>
      <c r="BY8" s="1044"/>
      <c r="BZ8" s="1044"/>
      <c r="CA8" s="1044"/>
      <c r="CB8" s="1044"/>
      <c r="CC8" s="1044"/>
      <c r="CD8" s="1044"/>
      <c r="CE8" s="1044"/>
      <c r="CF8" s="1044"/>
      <c r="CG8" s="1045"/>
      <c r="CH8" s="1018">
        <v>1</v>
      </c>
      <c r="CI8" s="1019"/>
      <c r="CJ8" s="1019"/>
      <c r="CK8" s="1019"/>
      <c r="CL8" s="1020"/>
      <c r="CM8" s="1018">
        <v>201</v>
      </c>
      <c r="CN8" s="1019"/>
      <c r="CO8" s="1019"/>
      <c r="CP8" s="1019"/>
      <c r="CQ8" s="1020"/>
      <c r="CR8" s="1018">
        <v>200</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v>0</v>
      </c>
      <c r="DR8" s="1019"/>
      <c r="DS8" s="1019"/>
      <c r="DT8" s="1019"/>
      <c r="DU8" s="1020"/>
      <c r="DV8" s="1021"/>
      <c r="DW8" s="1022"/>
      <c r="DX8" s="1022"/>
      <c r="DY8" s="1022"/>
      <c r="DZ8" s="1023"/>
      <c r="EA8" s="205"/>
    </row>
    <row r="9" spans="1:131" s="206" customFormat="1" ht="26.25" customHeight="1">
      <c r="A9" s="212">
        <v>3</v>
      </c>
      <c r="B9" s="1066" t="s">
        <v>364</v>
      </c>
      <c r="C9" s="1067"/>
      <c r="D9" s="1067"/>
      <c r="E9" s="1067"/>
      <c r="F9" s="1067"/>
      <c r="G9" s="1067"/>
      <c r="H9" s="1067"/>
      <c r="I9" s="1067"/>
      <c r="J9" s="1067"/>
      <c r="K9" s="1067"/>
      <c r="L9" s="1067"/>
      <c r="M9" s="1067"/>
      <c r="N9" s="1067"/>
      <c r="O9" s="1067"/>
      <c r="P9" s="1068"/>
      <c r="Q9" s="1072">
        <v>530</v>
      </c>
      <c r="R9" s="1073"/>
      <c r="S9" s="1073"/>
      <c r="T9" s="1073"/>
      <c r="U9" s="1073"/>
      <c r="V9" s="1073">
        <v>516</v>
      </c>
      <c r="W9" s="1073"/>
      <c r="X9" s="1073"/>
      <c r="Y9" s="1073"/>
      <c r="Z9" s="1073"/>
      <c r="AA9" s="1073">
        <v>13</v>
      </c>
      <c r="AB9" s="1073"/>
      <c r="AC9" s="1073"/>
      <c r="AD9" s="1073"/>
      <c r="AE9" s="1074"/>
      <c r="AF9" s="1048">
        <v>13</v>
      </c>
      <c r="AG9" s="1049"/>
      <c r="AH9" s="1049"/>
      <c r="AI9" s="1049"/>
      <c r="AJ9" s="1050"/>
      <c r="AK9" s="1115">
        <v>240</v>
      </c>
      <c r="AL9" s="1116"/>
      <c r="AM9" s="1116"/>
      <c r="AN9" s="1116"/>
      <c r="AO9" s="1116"/>
      <c r="AP9" s="1116">
        <v>0</v>
      </c>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t="s">
        <v>545</v>
      </c>
      <c r="BT9" s="1044"/>
      <c r="BU9" s="1044"/>
      <c r="BV9" s="1044"/>
      <c r="BW9" s="1044"/>
      <c r="BX9" s="1044"/>
      <c r="BY9" s="1044"/>
      <c r="BZ9" s="1044"/>
      <c r="CA9" s="1044"/>
      <c r="CB9" s="1044"/>
      <c r="CC9" s="1044"/>
      <c r="CD9" s="1044"/>
      <c r="CE9" s="1044"/>
      <c r="CF9" s="1044"/>
      <c r="CG9" s="1045"/>
      <c r="CH9" s="1018">
        <v>40</v>
      </c>
      <c r="CI9" s="1019"/>
      <c r="CJ9" s="1019"/>
      <c r="CK9" s="1019"/>
      <c r="CL9" s="1020"/>
      <c r="CM9" s="1018">
        <v>185</v>
      </c>
      <c r="CN9" s="1019"/>
      <c r="CO9" s="1019"/>
      <c r="CP9" s="1019"/>
      <c r="CQ9" s="1020"/>
      <c r="CR9" s="1018">
        <v>62</v>
      </c>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v>0</v>
      </c>
      <c r="DR9" s="1019"/>
      <c r="DS9" s="1019"/>
      <c r="DT9" s="1019"/>
      <c r="DU9" s="1020"/>
      <c r="DV9" s="1021"/>
      <c r="DW9" s="1022"/>
      <c r="DX9" s="1022"/>
      <c r="DY9" s="1022"/>
      <c r="DZ9" s="1023"/>
      <c r="EA9" s="205"/>
    </row>
    <row r="10" spans="1:131" s="206" customFormat="1" ht="26.25" customHeight="1">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t="s">
        <v>553</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43</v>
      </c>
      <c r="CN10" s="1019"/>
      <c r="CO10" s="1019"/>
      <c r="CP10" s="1019"/>
      <c r="CQ10" s="1020"/>
      <c r="CR10" s="1018">
        <v>16</v>
      </c>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v>0</v>
      </c>
      <c r="DR10" s="1019"/>
      <c r="DS10" s="1019"/>
      <c r="DT10" s="1019"/>
      <c r="DU10" s="1020"/>
      <c r="DV10" s="1021"/>
      <c r="DW10" s="1022"/>
      <c r="DX10" s="1022"/>
      <c r="DY10" s="1022"/>
      <c r="DZ10" s="1023"/>
      <c r="EA10" s="205"/>
    </row>
    <row r="11" spans="1:131" s="206" customFormat="1" ht="26.25" customHeight="1">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7">
        <v>28158</v>
      </c>
      <c r="R23" s="1098"/>
      <c r="S23" s="1098"/>
      <c r="T23" s="1098"/>
      <c r="U23" s="1098"/>
      <c r="V23" s="1098">
        <v>27244</v>
      </c>
      <c r="W23" s="1098"/>
      <c r="X23" s="1098"/>
      <c r="Y23" s="1098"/>
      <c r="Z23" s="1098"/>
      <c r="AA23" s="1098">
        <f>Q23-V23</f>
        <v>914</v>
      </c>
      <c r="AB23" s="1098"/>
      <c r="AC23" s="1098"/>
      <c r="AD23" s="1098"/>
      <c r="AE23" s="1099"/>
      <c r="AF23" s="1100">
        <v>742</v>
      </c>
      <c r="AG23" s="1098"/>
      <c r="AH23" s="1098"/>
      <c r="AI23" s="1098"/>
      <c r="AJ23" s="1101"/>
      <c r="AK23" s="1102"/>
      <c r="AL23" s="1103"/>
      <c r="AM23" s="1103"/>
      <c r="AN23" s="1103"/>
      <c r="AO23" s="1103"/>
      <c r="AP23" s="1098">
        <f>AP7+AP8+AP9</f>
        <v>22807</v>
      </c>
      <c r="AQ23" s="1098"/>
      <c r="AR23" s="1098"/>
      <c r="AS23" s="1098"/>
      <c r="AT23" s="1098"/>
      <c r="AU23" s="1104"/>
      <c r="AV23" s="1104"/>
      <c r="AW23" s="1104"/>
      <c r="AX23" s="1104"/>
      <c r="AY23" s="1105"/>
      <c r="AZ23" s="1094" t="s">
        <v>109</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c r="A26" s="1024" t="s">
        <v>345</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352</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c r="A28" s="217">
        <v>1</v>
      </c>
      <c r="B28" s="1079" t="s">
        <v>378</v>
      </c>
      <c r="C28" s="1080"/>
      <c r="D28" s="1080"/>
      <c r="E28" s="1080"/>
      <c r="F28" s="1080"/>
      <c r="G28" s="1080"/>
      <c r="H28" s="1080"/>
      <c r="I28" s="1080"/>
      <c r="J28" s="1080"/>
      <c r="K28" s="1080"/>
      <c r="L28" s="1080"/>
      <c r="M28" s="1080"/>
      <c r="N28" s="1080"/>
      <c r="O28" s="1080"/>
      <c r="P28" s="1081"/>
      <c r="Q28" s="1082">
        <v>9467</v>
      </c>
      <c r="R28" s="1083"/>
      <c r="S28" s="1083"/>
      <c r="T28" s="1083"/>
      <c r="U28" s="1083"/>
      <c r="V28" s="1083">
        <v>9165</v>
      </c>
      <c r="W28" s="1083"/>
      <c r="X28" s="1083"/>
      <c r="Y28" s="1083"/>
      <c r="Z28" s="1083"/>
      <c r="AA28" s="1083">
        <v>303</v>
      </c>
      <c r="AB28" s="1083"/>
      <c r="AC28" s="1083"/>
      <c r="AD28" s="1083"/>
      <c r="AE28" s="1084"/>
      <c r="AF28" s="1085">
        <v>303</v>
      </c>
      <c r="AG28" s="1083"/>
      <c r="AH28" s="1083"/>
      <c r="AI28" s="1083"/>
      <c r="AJ28" s="1086"/>
      <c r="AK28" s="1087">
        <v>636</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c r="A29" s="217">
        <v>2</v>
      </c>
      <c r="B29" s="1066" t="s">
        <v>379</v>
      </c>
      <c r="C29" s="1067"/>
      <c r="D29" s="1067"/>
      <c r="E29" s="1067"/>
      <c r="F29" s="1067"/>
      <c r="G29" s="1067"/>
      <c r="H29" s="1067"/>
      <c r="I29" s="1067"/>
      <c r="J29" s="1067"/>
      <c r="K29" s="1067"/>
      <c r="L29" s="1067"/>
      <c r="M29" s="1067"/>
      <c r="N29" s="1067"/>
      <c r="O29" s="1067"/>
      <c r="P29" s="1068"/>
      <c r="Q29" s="1072">
        <v>638</v>
      </c>
      <c r="R29" s="1073"/>
      <c r="S29" s="1073"/>
      <c r="T29" s="1073"/>
      <c r="U29" s="1073"/>
      <c r="V29" s="1073">
        <v>624</v>
      </c>
      <c r="W29" s="1073"/>
      <c r="X29" s="1073"/>
      <c r="Y29" s="1073"/>
      <c r="Z29" s="1073"/>
      <c r="AA29" s="1074">
        <f t="shared" ref="AA29:AA31" si="0">Q29-V29</f>
        <v>14</v>
      </c>
      <c r="AB29" s="1049"/>
      <c r="AC29" s="1049"/>
      <c r="AD29" s="1049"/>
      <c r="AE29" s="1050"/>
      <c r="AF29" s="1048">
        <v>14</v>
      </c>
      <c r="AG29" s="1049"/>
      <c r="AH29" s="1049"/>
      <c r="AI29" s="1049"/>
      <c r="AJ29" s="1050"/>
      <c r="AK29" s="1006">
        <v>171</v>
      </c>
      <c r="AL29" s="997"/>
      <c r="AM29" s="997"/>
      <c r="AN29" s="997"/>
      <c r="AO29" s="997"/>
      <c r="AP29" s="997"/>
      <c r="AQ29" s="997"/>
      <c r="AR29" s="997"/>
      <c r="AS29" s="997"/>
      <c r="AT29" s="997"/>
      <c r="AU29" s="997"/>
      <c r="AV29" s="997"/>
      <c r="AW29" s="997"/>
      <c r="AX29" s="997"/>
      <c r="AY29" s="997"/>
      <c r="AZ29" s="1071"/>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c r="A30" s="217">
        <v>3</v>
      </c>
      <c r="B30" s="1066" t="s">
        <v>380</v>
      </c>
      <c r="C30" s="1067"/>
      <c r="D30" s="1067"/>
      <c r="E30" s="1067"/>
      <c r="F30" s="1067"/>
      <c r="G30" s="1067"/>
      <c r="H30" s="1067"/>
      <c r="I30" s="1067"/>
      <c r="J30" s="1067"/>
      <c r="K30" s="1067"/>
      <c r="L30" s="1067"/>
      <c r="M30" s="1067"/>
      <c r="N30" s="1067"/>
      <c r="O30" s="1067"/>
      <c r="P30" s="1068"/>
      <c r="Q30" s="1072">
        <v>5545</v>
      </c>
      <c r="R30" s="1073"/>
      <c r="S30" s="1073"/>
      <c r="T30" s="1073"/>
      <c r="U30" s="1073"/>
      <c r="V30" s="1073">
        <v>5424</v>
      </c>
      <c r="W30" s="1073"/>
      <c r="X30" s="1073"/>
      <c r="Y30" s="1073"/>
      <c r="Z30" s="1073"/>
      <c r="AA30" s="1074">
        <v>120</v>
      </c>
      <c r="AB30" s="1049"/>
      <c r="AC30" s="1049"/>
      <c r="AD30" s="1049"/>
      <c r="AE30" s="1050"/>
      <c r="AF30" s="1048">
        <v>120</v>
      </c>
      <c r="AG30" s="1049"/>
      <c r="AH30" s="1049"/>
      <c r="AI30" s="1049"/>
      <c r="AJ30" s="1050"/>
      <c r="AK30" s="1006">
        <v>850</v>
      </c>
      <c r="AL30" s="997"/>
      <c r="AM30" s="997"/>
      <c r="AN30" s="997"/>
      <c r="AO30" s="997"/>
      <c r="AP30" s="997"/>
      <c r="AQ30" s="997"/>
      <c r="AR30" s="997"/>
      <c r="AS30" s="997"/>
      <c r="AT30" s="997"/>
      <c r="AU30" s="997"/>
      <c r="AV30" s="997"/>
      <c r="AW30" s="997"/>
      <c r="AX30" s="997"/>
      <c r="AY30" s="997"/>
      <c r="AZ30" s="1071"/>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c r="A31" s="217">
        <v>4</v>
      </c>
      <c r="B31" s="1066" t="s">
        <v>381</v>
      </c>
      <c r="C31" s="1067"/>
      <c r="D31" s="1067"/>
      <c r="E31" s="1067"/>
      <c r="F31" s="1067"/>
      <c r="G31" s="1067"/>
      <c r="H31" s="1067"/>
      <c r="I31" s="1067"/>
      <c r="J31" s="1067"/>
      <c r="K31" s="1067"/>
      <c r="L31" s="1067"/>
      <c r="M31" s="1067"/>
      <c r="N31" s="1067"/>
      <c r="O31" s="1067"/>
      <c r="P31" s="1068"/>
      <c r="Q31" s="1072">
        <v>275</v>
      </c>
      <c r="R31" s="1073"/>
      <c r="S31" s="1073"/>
      <c r="T31" s="1073"/>
      <c r="U31" s="1073"/>
      <c r="V31" s="1073">
        <v>274</v>
      </c>
      <c r="W31" s="1073"/>
      <c r="X31" s="1073"/>
      <c r="Y31" s="1073"/>
      <c r="Z31" s="1073"/>
      <c r="AA31" s="1074">
        <f t="shared" si="0"/>
        <v>1</v>
      </c>
      <c r="AB31" s="1049"/>
      <c r="AC31" s="1049"/>
      <c r="AD31" s="1049"/>
      <c r="AE31" s="1050"/>
      <c r="AF31" s="1048">
        <v>1</v>
      </c>
      <c r="AG31" s="1049"/>
      <c r="AH31" s="1049"/>
      <c r="AI31" s="1049"/>
      <c r="AJ31" s="1050"/>
      <c r="AK31" s="1006">
        <v>2</v>
      </c>
      <c r="AL31" s="997"/>
      <c r="AM31" s="997"/>
      <c r="AN31" s="997"/>
      <c r="AO31" s="997"/>
      <c r="AP31" s="997">
        <v>219</v>
      </c>
      <c r="AQ31" s="997"/>
      <c r="AR31" s="997"/>
      <c r="AS31" s="997"/>
      <c r="AT31" s="997"/>
      <c r="AU31" s="997"/>
      <c r="AV31" s="997"/>
      <c r="AW31" s="997"/>
      <c r="AX31" s="997"/>
      <c r="AY31" s="997"/>
      <c r="AZ31" s="1071"/>
      <c r="BA31" s="1071"/>
      <c r="BB31" s="1071"/>
      <c r="BC31" s="1071"/>
      <c r="BD31" s="1071"/>
      <c r="BE31" s="1061"/>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c r="A32" s="217">
        <v>5</v>
      </c>
      <c r="B32" s="1066" t="s">
        <v>382</v>
      </c>
      <c r="C32" s="1067"/>
      <c r="D32" s="1067"/>
      <c r="E32" s="1067"/>
      <c r="F32" s="1067"/>
      <c r="G32" s="1067"/>
      <c r="H32" s="1067"/>
      <c r="I32" s="1067"/>
      <c r="J32" s="1067"/>
      <c r="K32" s="1067"/>
      <c r="L32" s="1067"/>
      <c r="M32" s="1067"/>
      <c r="N32" s="1067"/>
      <c r="O32" s="1067"/>
      <c r="P32" s="1068"/>
      <c r="Q32" s="1072">
        <v>1396</v>
      </c>
      <c r="R32" s="1073"/>
      <c r="S32" s="1073"/>
      <c r="T32" s="1073"/>
      <c r="U32" s="1073"/>
      <c r="V32" s="1073">
        <v>1197</v>
      </c>
      <c r="W32" s="1073"/>
      <c r="X32" s="1073"/>
      <c r="Y32" s="1073"/>
      <c r="Z32" s="1073"/>
      <c r="AA32" s="1073">
        <v>200</v>
      </c>
      <c r="AB32" s="1073"/>
      <c r="AC32" s="1073"/>
      <c r="AD32" s="1073"/>
      <c r="AE32" s="1074"/>
      <c r="AF32" s="1048">
        <v>1582</v>
      </c>
      <c r="AG32" s="1049"/>
      <c r="AH32" s="1049"/>
      <c r="AI32" s="1049"/>
      <c r="AJ32" s="1050"/>
      <c r="AK32" s="1006">
        <v>24</v>
      </c>
      <c r="AL32" s="997"/>
      <c r="AM32" s="997"/>
      <c r="AN32" s="997"/>
      <c r="AO32" s="997"/>
      <c r="AP32" s="997">
        <v>6154</v>
      </c>
      <c r="AQ32" s="997"/>
      <c r="AR32" s="997"/>
      <c r="AS32" s="997"/>
      <c r="AT32" s="997"/>
      <c r="AU32" s="997">
        <v>18</v>
      </c>
      <c r="AV32" s="997"/>
      <c r="AW32" s="997"/>
      <c r="AX32" s="997"/>
      <c r="AY32" s="997"/>
      <c r="AZ32" s="1071"/>
      <c r="BA32" s="1071"/>
      <c r="BB32" s="1071"/>
      <c r="BC32" s="1071"/>
      <c r="BD32" s="1071"/>
      <c r="BE32" s="1061" t="s">
        <v>383</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c r="A33" s="217">
        <v>6</v>
      </c>
      <c r="B33" s="1066" t="s">
        <v>384</v>
      </c>
      <c r="C33" s="1067"/>
      <c r="D33" s="1067"/>
      <c r="E33" s="1067"/>
      <c r="F33" s="1067"/>
      <c r="G33" s="1067"/>
      <c r="H33" s="1067"/>
      <c r="I33" s="1067"/>
      <c r="J33" s="1067"/>
      <c r="K33" s="1067"/>
      <c r="L33" s="1067"/>
      <c r="M33" s="1067"/>
      <c r="N33" s="1067"/>
      <c r="O33" s="1067"/>
      <c r="P33" s="1068"/>
      <c r="Q33" s="1072">
        <v>1089</v>
      </c>
      <c r="R33" s="1073"/>
      <c r="S33" s="1073"/>
      <c r="T33" s="1073"/>
      <c r="U33" s="1073"/>
      <c r="V33" s="1073">
        <v>1199</v>
      </c>
      <c r="W33" s="1073"/>
      <c r="X33" s="1073"/>
      <c r="Y33" s="1073"/>
      <c r="Z33" s="1073"/>
      <c r="AA33" s="1073">
        <f t="shared" ref="AA33" si="1">Q33-V33</f>
        <v>-110</v>
      </c>
      <c r="AB33" s="1073"/>
      <c r="AC33" s="1073"/>
      <c r="AD33" s="1073"/>
      <c r="AE33" s="1074"/>
      <c r="AF33" s="1048">
        <v>549</v>
      </c>
      <c r="AG33" s="1049"/>
      <c r="AH33" s="1049"/>
      <c r="AI33" s="1049"/>
      <c r="AJ33" s="1050"/>
      <c r="AK33" s="1006">
        <v>114</v>
      </c>
      <c r="AL33" s="997"/>
      <c r="AM33" s="997"/>
      <c r="AN33" s="997"/>
      <c r="AO33" s="997"/>
      <c r="AP33" s="997">
        <v>615</v>
      </c>
      <c r="AQ33" s="997"/>
      <c r="AR33" s="997"/>
      <c r="AS33" s="997"/>
      <c r="AT33" s="997"/>
      <c r="AU33" s="997">
        <v>405</v>
      </c>
      <c r="AV33" s="997"/>
      <c r="AW33" s="997"/>
      <c r="AX33" s="997"/>
      <c r="AY33" s="997"/>
      <c r="AZ33" s="1071"/>
      <c r="BA33" s="1071"/>
      <c r="BB33" s="1071"/>
      <c r="BC33" s="1071"/>
      <c r="BD33" s="1071"/>
      <c r="BE33" s="1061" t="s">
        <v>383</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c r="A34" s="217">
        <v>7</v>
      </c>
      <c r="B34" s="1066" t="s">
        <v>385</v>
      </c>
      <c r="C34" s="1067"/>
      <c r="D34" s="1067"/>
      <c r="E34" s="1067"/>
      <c r="F34" s="1067"/>
      <c r="G34" s="1067"/>
      <c r="H34" s="1067"/>
      <c r="I34" s="1067"/>
      <c r="J34" s="1067"/>
      <c r="K34" s="1067"/>
      <c r="L34" s="1067"/>
      <c r="M34" s="1067"/>
      <c r="N34" s="1067"/>
      <c r="O34" s="1067"/>
      <c r="P34" s="1068"/>
      <c r="Q34" s="1072">
        <v>1185</v>
      </c>
      <c r="R34" s="1073"/>
      <c r="S34" s="1073"/>
      <c r="T34" s="1073"/>
      <c r="U34" s="1073"/>
      <c r="V34" s="1073">
        <v>1168</v>
      </c>
      <c r="W34" s="1073"/>
      <c r="X34" s="1073"/>
      <c r="Y34" s="1073"/>
      <c r="Z34" s="1073"/>
      <c r="AA34" s="1073">
        <f>Q34-V34</f>
        <v>17</v>
      </c>
      <c r="AB34" s="1073"/>
      <c r="AC34" s="1073"/>
      <c r="AD34" s="1073"/>
      <c r="AE34" s="1074"/>
      <c r="AF34" s="1048">
        <v>14</v>
      </c>
      <c r="AG34" s="1049"/>
      <c r="AH34" s="1049"/>
      <c r="AI34" s="1049"/>
      <c r="AJ34" s="1050"/>
      <c r="AK34" s="1006">
        <v>516</v>
      </c>
      <c r="AL34" s="997"/>
      <c r="AM34" s="997"/>
      <c r="AN34" s="997"/>
      <c r="AO34" s="997"/>
      <c r="AP34" s="997">
        <v>6045</v>
      </c>
      <c r="AQ34" s="997"/>
      <c r="AR34" s="997"/>
      <c r="AS34" s="997"/>
      <c r="AT34" s="997"/>
      <c r="AU34" s="997">
        <v>5192</v>
      </c>
      <c r="AV34" s="997"/>
      <c r="AW34" s="997"/>
      <c r="AX34" s="997"/>
      <c r="AY34" s="997"/>
      <c r="AZ34" s="1071"/>
      <c r="BA34" s="1071"/>
      <c r="BB34" s="1071"/>
      <c r="BC34" s="1071"/>
      <c r="BD34" s="1071"/>
      <c r="BE34" s="1061" t="s">
        <v>386</v>
      </c>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c r="A35" s="217">
        <v>8</v>
      </c>
      <c r="B35" s="1066" t="s">
        <v>387</v>
      </c>
      <c r="C35" s="1067"/>
      <c r="D35" s="1067"/>
      <c r="E35" s="1067"/>
      <c r="F35" s="1067"/>
      <c r="G35" s="1067"/>
      <c r="H35" s="1067"/>
      <c r="I35" s="1067"/>
      <c r="J35" s="1067"/>
      <c r="K35" s="1067"/>
      <c r="L35" s="1067"/>
      <c r="M35" s="1067"/>
      <c r="N35" s="1067"/>
      <c r="O35" s="1067"/>
      <c r="P35" s="1068"/>
      <c r="Q35" s="1072">
        <v>20</v>
      </c>
      <c r="R35" s="1073"/>
      <c r="S35" s="1073"/>
      <c r="T35" s="1073"/>
      <c r="U35" s="1073"/>
      <c r="V35" s="1073">
        <v>19</v>
      </c>
      <c r="W35" s="1073"/>
      <c r="X35" s="1073"/>
      <c r="Y35" s="1073"/>
      <c r="Z35" s="1073"/>
      <c r="AA35" s="1074">
        <f t="shared" ref="AA35" si="2">Q35-V35</f>
        <v>1</v>
      </c>
      <c r="AB35" s="1049"/>
      <c r="AC35" s="1049"/>
      <c r="AD35" s="1049"/>
      <c r="AE35" s="1050"/>
      <c r="AF35" s="1048">
        <v>1</v>
      </c>
      <c r="AG35" s="1049"/>
      <c r="AH35" s="1049"/>
      <c r="AI35" s="1049"/>
      <c r="AJ35" s="1050"/>
      <c r="AK35" s="1006">
        <v>4</v>
      </c>
      <c r="AL35" s="997"/>
      <c r="AM35" s="997"/>
      <c r="AN35" s="997"/>
      <c r="AO35" s="997"/>
      <c r="AP35" s="997">
        <v>70</v>
      </c>
      <c r="AQ35" s="997"/>
      <c r="AR35" s="997"/>
      <c r="AS35" s="997"/>
      <c r="AT35" s="997"/>
      <c r="AU35" s="997">
        <v>22</v>
      </c>
      <c r="AV35" s="997"/>
      <c r="AW35" s="997"/>
      <c r="AX35" s="997"/>
      <c r="AY35" s="997"/>
      <c r="AZ35" s="1071"/>
      <c r="BA35" s="1071"/>
      <c r="BB35" s="1071"/>
      <c r="BC35" s="1071"/>
      <c r="BD35" s="1071"/>
      <c r="BE35" s="1061" t="s">
        <v>386</v>
      </c>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c r="A36" s="217">
        <v>9</v>
      </c>
      <c r="B36" s="1066" t="s">
        <v>388</v>
      </c>
      <c r="C36" s="1067"/>
      <c r="D36" s="1067"/>
      <c r="E36" s="1067"/>
      <c r="F36" s="1067"/>
      <c r="G36" s="1067"/>
      <c r="H36" s="1067"/>
      <c r="I36" s="1067"/>
      <c r="J36" s="1067"/>
      <c r="K36" s="1067"/>
      <c r="L36" s="1067"/>
      <c r="M36" s="1067"/>
      <c r="N36" s="1067"/>
      <c r="O36" s="1067"/>
      <c r="P36" s="1068"/>
      <c r="Q36" s="1072">
        <v>65</v>
      </c>
      <c r="R36" s="1073"/>
      <c r="S36" s="1073"/>
      <c r="T36" s="1073"/>
      <c r="U36" s="1073"/>
      <c r="V36" s="1073">
        <v>60</v>
      </c>
      <c r="W36" s="1073"/>
      <c r="X36" s="1073"/>
      <c r="Y36" s="1073"/>
      <c r="Z36" s="1073"/>
      <c r="AA36" s="1074">
        <v>6</v>
      </c>
      <c r="AB36" s="1049"/>
      <c r="AC36" s="1049"/>
      <c r="AD36" s="1049"/>
      <c r="AE36" s="1050"/>
      <c r="AF36" s="1048">
        <v>6</v>
      </c>
      <c r="AG36" s="1049"/>
      <c r="AH36" s="1049"/>
      <c r="AI36" s="1049"/>
      <c r="AJ36" s="1050"/>
      <c r="AK36" s="1006">
        <v>36</v>
      </c>
      <c r="AL36" s="997"/>
      <c r="AM36" s="997"/>
      <c r="AN36" s="997"/>
      <c r="AO36" s="997"/>
      <c r="AP36" s="997">
        <v>76</v>
      </c>
      <c r="AQ36" s="997"/>
      <c r="AR36" s="997"/>
      <c r="AS36" s="997"/>
      <c r="AT36" s="997"/>
      <c r="AU36" s="997">
        <v>73</v>
      </c>
      <c r="AV36" s="997"/>
      <c r="AW36" s="997"/>
      <c r="AX36" s="997"/>
      <c r="AY36" s="997"/>
      <c r="AZ36" s="1071"/>
      <c r="BA36" s="1071"/>
      <c r="BB36" s="1071"/>
      <c r="BC36" s="1071"/>
      <c r="BD36" s="1071"/>
      <c r="BE36" s="1061" t="s">
        <v>386</v>
      </c>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6"/>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6"/>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6"/>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c r="A63" s="215" t="s">
        <v>366</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2590</v>
      </c>
      <c r="AG63" s="985"/>
      <c r="AH63" s="985"/>
      <c r="AI63" s="985"/>
      <c r="AJ63" s="1059"/>
      <c r="AK63" s="1060"/>
      <c r="AL63" s="989"/>
      <c r="AM63" s="989"/>
      <c r="AN63" s="989"/>
      <c r="AO63" s="989"/>
      <c r="AP63" s="985">
        <f>SUM(AP28:AT36)</f>
        <v>13179</v>
      </c>
      <c r="AQ63" s="985"/>
      <c r="AR63" s="985"/>
      <c r="AS63" s="985"/>
      <c r="AT63" s="985"/>
      <c r="AU63" s="985">
        <f>SUM(AU28:AY36)</f>
        <v>5710</v>
      </c>
      <c r="AV63" s="985"/>
      <c r="AW63" s="985"/>
      <c r="AX63" s="985"/>
      <c r="AY63" s="985"/>
      <c r="AZ63" s="1054"/>
      <c r="BA63" s="1054"/>
      <c r="BB63" s="1054"/>
      <c r="BC63" s="1054"/>
      <c r="BD63" s="1054"/>
      <c r="BE63" s="986"/>
      <c r="BF63" s="986"/>
      <c r="BG63" s="986"/>
      <c r="BH63" s="986"/>
      <c r="BI63" s="987"/>
      <c r="BJ63" s="1055" t="s">
        <v>109</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c r="A66" s="1024" t="s">
        <v>392</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393</v>
      </c>
      <c r="AV66" s="1031"/>
      <c r="AW66" s="1031"/>
      <c r="AX66" s="1031"/>
      <c r="AY66" s="1032"/>
      <c r="AZ66" s="1030" t="s">
        <v>352</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546</v>
      </c>
      <c r="C68" s="1012"/>
      <c r="D68" s="1012"/>
      <c r="E68" s="1012"/>
      <c r="F68" s="1012"/>
      <c r="G68" s="1012"/>
      <c r="H68" s="1012"/>
      <c r="I68" s="1012"/>
      <c r="J68" s="1012"/>
      <c r="K68" s="1012"/>
      <c r="L68" s="1012"/>
      <c r="M68" s="1012"/>
      <c r="N68" s="1012"/>
      <c r="O68" s="1012"/>
      <c r="P68" s="1013"/>
      <c r="Q68" s="1014">
        <v>2073</v>
      </c>
      <c r="R68" s="1008"/>
      <c r="S68" s="1008"/>
      <c r="T68" s="1008"/>
      <c r="U68" s="1008"/>
      <c r="V68" s="1008">
        <v>2031</v>
      </c>
      <c r="W68" s="1008"/>
      <c r="X68" s="1008"/>
      <c r="Y68" s="1008"/>
      <c r="Z68" s="1008"/>
      <c r="AA68" s="1015">
        <v>43</v>
      </c>
      <c r="AB68" s="1016"/>
      <c r="AC68" s="1016"/>
      <c r="AD68" s="1016"/>
      <c r="AE68" s="1017"/>
      <c r="AF68" s="1008">
        <v>43</v>
      </c>
      <c r="AG68" s="1008"/>
      <c r="AH68" s="1008"/>
      <c r="AI68" s="1008"/>
      <c r="AJ68" s="1008"/>
      <c r="AK68" s="1008">
        <v>0</v>
      </c>
      <c r="AL68" s="1008"/>
      <c r="AM68" s="1008"/>
      <c r="AN68" s="1008"/>
      <c r="AO68" s="1008"/>
      <c r="AP68" s="1008">
        <v>702</v>
      </c>
      <c r="AQ68" s="1008"/>
      <c r="AR68" s="1008"/>
      <c r="AS68" s="1008"/>
      <c r="AT68" s="1008"/>
      <c r="AU68" s="1008">
        <v>429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547</v>
      </c>
      <c r="C69" s="1001"/>
      <c r="D69" s="1001"/>
      <c r="E69" s="1001"/>
      <c r="F69" s="1001"/>
      <c r="G69" s="1001"/>
      <c r="H69" s="1001"/>
      <c r="I69" s="1001"/>
      <c r="J69" s="1001"/>
      <c r="K69" s="1001"/>
      <c r="L69" s="1001"/>
      <c r="M69" s="1001"/>
      <c r="N69" s="1001"/>
      <c r="O69" s="1001"/>
      <c r="P69" s="1002"/>
      <c r="Q69" s="1003">
        <v>10917</v>
      </c>
      <c r="R69" s="997"/>
      <c r="S69" s="997"/>
      <c r="T69" s="997"/>
      <c r="U69" s="997"/>
      <c r="V69" s="997">
        <v>10427</v>
      </c>
      <c r="W69" s="997"/>
      <c r="X69" s="997"/>
      <c r="Y69" s="997"/>
      <c r="Z69" s="997"/>
      <c r="AA69" s="1007">
        <f t="shared" ref="AA69" si="3">Q69-V69</f>
        <v>490</v>
      </c>
      <c r="AB69" s="1005"/>
      <c r="AC69" s="1005"/>
      <c r="AD69" s="1005"/>
      <c r="AE69" s="1006"/>
      <c r="AF69" s="997">
        <v>6292</v>
      </c>
      <c r="AG69" s="997"/>
      <c r="AH69" s="997"/>
      <c r="AI69" s="997"/>
      <c r="AJ69" s="997"/>
      <c r="AK69" s="997">
        <v>0</v>
      </c>
      <c r="AL69" s="997"/>
      <c r="AM69" s="997"/>
      <c r="AN69" s="997"/>
      <c r="AO69" s="997"/>
      <c r="AP69" s="997">
        <v>7451</v>
      </c>
      <c r="AQ69" s="997"/>
      <c r="AR69" s="997"/>
      <c r="AS69" s="997"/>
      <c r="AT69" s="997"/>
      <c r="AU69" s="997">
        <v>4579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c r="D70" s="1001"/>
      <c r="E70" s="1001"/>
      <c r="F70" s="1001"/>
      <c r="G70" s="1001"/>
      <c r="H70" s="1001"/>
      <c r="I70" s="1001"/>
      <c r="J70" s="1001"/>
      <c r="K70" s="1001"/>
      <c r="L70" s="1001"/>
      <c r="M70" s="1001"/>
      <c r="N70" s="1001"/>
      <c r="O70" s="1001"/>
      <c r="P70" s="1002"/>
      <c r="Q70" s="1003">
        <v>478</v>
      </c>
      <c r="R70" s="997"/>
      <c r="S70" s="997"/>
      <c r="T70" s="997"/>
      <c r="U70" s="997"/>
      <c r="V70" s="997">
        <v>468</v>
      </c>
      <c r="W70" s="997"/>
      <c r="X70" s="997"/>
      <c r="Y70" s="997"/>
      <c r="Z70" s="997"/>
      <c r="AA70" s="997">
        <f>Q70-V70</f>
        <v>10</v>
      </c>
      <c r="AB70" s="997"/>
      <c r="AC70" s="997"/>
      <c r="AD70" s="997"/>
      <c r="AE70" s="997"/>
      <c r="AF70" s="997">
        <v>233</v>
      </c>
      <c r="AG70" s="997"/>
      <c r="AH70" s="997"/>
      <c r="AI70" s="997"/>
      <c r="AJ70" s="997"/>
      <c r="AK70" s="997">
        <v>0</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c r="D71" s="1001"/>
      <c r="E71" s="1001"/>
      <c r="F71" s="1001"/>
      <c r="G71" s="1001"/>
      <c r="H71" s="1001"/>
      <c r="I71" s="1001"/>
      <c r="J71" s="1001"/>
      <c r="K71" s="1001"/>
      <c r="L71" s="1001"/>
      <c r="M71" s="1001"/>
      <c r="N71" s="1001"/>
      <c r="O71" s="1001"/>
      <c r="P71" s="1002"/>
      <c r="Q71" s="1003">
        <v>204</v>
      </c>
      <c r="R71" s="997"/>
      <c r="S71" s="997"/>
      <c r="T71" s="997"/>
      <c r="U71" s="997"/>
      <c r="V71" s="997">
        <v>176</v>
      </c>
      <c r="W71" s="997"/>
      <c r="X71" s="997"/>
      <c r="Y71" s="997"/>
      <c r="Z71" s="997"/>
      <c r="AA71" s="997">
        <f t="shared" ref="AA71:AA74" si="4">Q71-V71</f>
        <v>28</v>
      </c>
      <c r="AB71" s="997"/>
      <c r="AC71" s="997"/>
      <c r="AD71" s="997"/>
      <c r="AE71" s="997"/>
      <c r="AF71" s="997">
        <v>27</v>
      </c>
      <c r="AG71" s="997"/>
      <c r="AH71" s="997"/>
      <c r="AI71" s="997"/>
      <c r="AJ71" s="997"/>
      <c r="AK71" s="997">
        <v>54</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8206</v>
      </c>
      <c r="R72" s="997"/>
      <c r="S72" s="997"/>
      <c r="T72" s="997"/>
      <c r="U72" s="997"/>
      <c r="V72" s="997">
        <v>7544</v>
      </c>
      <c r="W72" s="997"/>
      <c r="X72" s="997"/>
      <c r="Y72" s="997"/>
      <c r="Z72" s="997"/>
      <c r="AA72" s="997">
        <f t="shared" si="4"/>
        <v>662</v>
      </c>
      <c r="AB72" s="997"/>
      <c r="AC72" s="997"/>
      <c r="AD72" s="997"/>
      <c r="AE72" s="997"/>
      <c r="AF72" s="997">
        <v>662</v>
      </c>
      <c r="AG72" s="997"/>
      <c r="AH72" s="997"/>
      <c r="AI72" s="997"/>
      <c r="AJ72" s="997"/>
      <c r="AK72" s="997">
        <v>1650</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551</v>
      </c>
      <c r="C73" s="1001"/>
      <c r="D73" s="1001"/>
      <c r="E73" s="1001"/>
      <c r="F73" s="1001"/>
      <c r="G73" s="1001"/>
      <c r="H73" s="1001"/>
      <c r="I73" s="1001"/>
      <c r="J73" s="1001"/>
      <c r="K73" s="1001"/>
      <c r="L73" s="1001"/>
      <c r="M73" s="1001"/>
      <c r="N73" s="1001"/>
      <c r="O73" s="1001"/>
      <c r="P73" s="1002"/>
      <c r="Q73" s="1003">
        <v>107</v>
      </c>
      <c r="R73" s="997"/>
      <c r="S73" s="997"/>
      <c r="T73" s="997"/>
      <c r="U73" s="997"/>
      <c r="V73" s="997">
        <v>96</v>
      </c>
      <c r="W73" s="997"/>
      <c r="X73" s="997"/>
      <c r="Y73" s="997"/>
      <c r="Z73" s="997"/>
      <c r="AA73" s="997">
        <f t="shared" si="4"/>
        <v>11</v>
      </c>
      <c r="AB73" s="997"/>
      <c r="AC73" s="997"/>
      <c r="AD73" s="997"/>
      <c r="AE73" s="997"/>
      <c r="AF73" s="997">
        <v>11</v>
      </c>
      <c r="AG73" s="997"/>
      <c r="AH73" s="997"/>
      <c r="AI73" s="997"/>
      <c r="AJ73" s="997"/>
      <c r="AK73" s="997">
        <v>0</v>
      </c>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552</v>
      </c>
      <c r="C74" s="1001"/>
      <c r="D74" s="1001"/>
      <c r="E74" s="1001"/>
      <c r="F74" s="1001"/>
      <c r="G74" s="1001"/>
      <c r="H74" s="1001"/>
      <c r="I74" s="1001"/>
      <c r="J74" s="1001"/>
      <c r="K74" s="1001"/>
      <c r="L74" s="1001"/>
      <c r="M74" s="1001"/>
      <c r="N74" s="1001"/>
      <c r="O74" s="1001"/>
      <c r="P74" s="1002"/>
      <c r="Q74" s="1003">
        <v>223048</v>
      </c>
      <c r="R74" s="997"/>
      <c r="S74" s="997"/>
      <c r="T74" s="997"/>
      <c r="U74" s="997"/>
      <c r="V74" s="997">
        <v>217428</v>
      </c>
      <c r="W74" s="997"/>
      <c r="X74" s="997"/>
      <c r="Y74" s="997"/>
      <c r="Z74" s="997"/>
      <c r="AA74" s="997">
        <f t="shared" si="4"/>
        <v>5620</v>
      </c>
      <c r="AB74" s="997"/>
      <c r="AC74" s="997"/>
      <c r="AD74" s="997"/>
      <c r="AE74" s="997"/>
      <c r="AF74" s="997">
        <v>5620</v>
      </c>
      <c r="AG74" s="997"/>
      <c r="AH74" s="997"/>
      <c r="AI74" s="997"/>
      <c r="AJ74" s="997"/>
      <c r="AK74" s="997">
        <v>1845</v>
      </c>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SUM(AF68:AJ74)</f>
        <v>12888</v>
      </c>
      <c r="AG88" s="985"/>
      <c r="AH88" s="985"/>
      <c r="AI88" s="985"/>
      <c r="AJ88" s="985"/>
      <c r="AK88" s="989"/>
      <c r="AL88" s="989"/>
      <c r="AM88" s="989"/>
      <c r="AN88" s="989"/>
      <c r="AO88" s="989"/>
      <c r="AP88" s="985">
        <f>SUM(AP68:AT74)</f>
        <v>8153</v>
      </c>
      <c r="AQ88" s="985"/>
      <c r="AR88" s="985"/>
      <c r="AS88" s="985"/>
      <c r="AT88" s="985"/>
      <c r="AU88" s="985">
        <f>SUM(AU68:AY74)</f>
        <v>5008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SUM(CR7:CV10)</f>
        <v>283</v>
      </c>
      <c r="CS102" s="977"/>
      <c r="CT102" s="977"/>
      <c r="CU102" s="977"/>
      <c r="CV102" s="978"/>
      <c r="CW102" s="976">
        <f t="shared" ref="CW102" si="5">SUM(CW7:DA10)</f>
        <v>0</v>
      </c>
      <c r="CX102" s="977"/>
      <c r="CY102" s="977"/>
      <c r="CZ102" s="977"/>
      <c r="DA102" s="978"/>
      <c r="DB102" s="976">
        <f t="shared" ref="DB102" si="6">SUM(DB7:DF10)</f>
        <v>0</v>
      </c>
      <c r="DC102" s="977"/>
      <c r="DD102" s="977"/>
      <c r="DE102" s="977"/>
      <c r="DF102" s="978"/>
      <c r="DG102" s="976">
        <f t="shared" ref="DG102" si="7">SUM(DG7:DK10)</f>
        <v>0</v>
      </c>
      <c r="DH102" s="977"/>
      <c r="DI102" s="977"/>
      <c r="DJ102" s="977"/>
      <c r="DK102" s="978"/>
      <c r="DL102" s="976">
        <f t="shared" ref="DL102" si="8">SUM(DL7:DP10)</f>
        <v>0</v>
      </c>
      <c r="DM102" s="977"/>
      <c r="DN102" s="977"/>
      <c r="DO102" s="977"/>
      <c r="DP102" s="978"/>
      <c r="DQ102" s="976">
        <f t="shared" ref="DQ102" si="9">SUM(DQ7:DU10)</f>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285</v>
      </c>
      <c r="AG109" s="918"/>
      <c r="AH109" s="918"/>
      <c r="AI109" s="918"/>
      <c r="AJ109" s="919"/>
      <c r="AK109" s="920" t="s">
        <v>284</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285</v>
      </c>
      <c r="BW109" s="918"/>
      <c r="BX109" s="918"/>
      <c r="BY109" s="918"/>
      <c r="BZ109" s="919"/>
      <c r="CA109" s="920" t="s">
        <v>284</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285</v>
      </c>
      <c r="DM109" s="918"/>
      <c r="DN109" s="918"/>
      <c r="DO109" s="918"/>
      <c r="DP109" s="919"/>
      <c r="DQ109" s="920" t="s">
        <v>284</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2950822</v>
      </c>
      <c r="AB110" s="903"/>
      <c r="AC110" s="903"/>
      <c r="AD110" s="903"/>
      <c r="AE110" s="904"/>
      <c r="AF110" s="905">
        <v>3140569</v>
      </c>
      <c r="AG110" s="903"/>
      <c r="AH110" s="903"/>
      <c r="AI110" s="903"/>
      <c r="AJ110" s="904"/>
      <c r="AK110" s="905">
        <v>3341009</v>
      </c>
      <c r="AL110" s="903"/>
      <c r="AM110" s="903"/>
      <c r="AN110" s="903"/>
      <c r="AO110" s="904"/>
      <c r="AP110" s="906">
        <v>25.8</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22918805</v>
      </c>
      <c r="BR110" s="830"/>
      <c r="BS110" s="830"/>
      <c r="BT110" s="830"/>
      <c r="BU110" s="830"/>
      <c r="BV110" s="830">
        <v>22962895</v>
      </c>
      <c r="BW110" s="830"/>
      <c r="BX110" s="830"/>
      <c r="BY110" s="830"/>
      <c r="BZ110" s="830"/>
      <c r="CA110" s="830">
        <v>22806714</v>
      </c>
      <c r="CB110" s="830"/>
      <c r="CC110" s="830"/>
      <c r="CD110" s="830"/>
      <c r="CE110" s="830"/>
      <c r="CF110" s="891">
        <v>175.9</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80000</v>
      </c>
      <c r="BR111" s="801"/>
      <c r="BS111" s="801"/>
      <c r="BT111" s="801"/>
      <c r="BU111" s="801"/>
      <c r="BV111" s="801">
        <v>60000</v>
      </c>
      <c r="BW111" s="801"/>
      <c r="BX111" s="801"/>
      <c r="BY111" s="801"/>
      <c r="BZ111" s="801"/>
      <c r="CA111" s="801">
        <v>163336</v>
      </c>
      <c r="CB111" s="801"/>
      <c r="CC111" s="801"/>
      <c r="CD111" s="801"/>
      <c r="CE111" s="801"/>
      <c r="CF111" s="878">
        <v>1.3</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415</v>
      </c>
      <c r="AB112" s="814"/>
      <c r="AC112" s="814"/>
      <c r="AD112" s="814"/>
      <c r="AE112" s="815"/>
      <c r="AF112" s="816" t="s">
        <v>415</v>
      </c>
      <c r="AG112" s="814"/>
      <c r="AH112" s="814"/>
      <c r="AI112" s="814"/>
      <c r="AJ112" s="815"/>
      <c r="AK112" s="816" t="s">
        <v>415</v>
      </c>
      <c r="AL112" s="814"/>
      <c r="AM112" s="814"/>
      <c r="AN112" s="814"/>
      <c r="AO112" s="815"/>
      <c r="AP112" s="784" t="s">
        <v>415</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6009920</v>
      </c>
      <c r="BR112" s="801"/>
      <c r="BS112" s="801"/>
      <c r="BT112" s="801"/>
      <c r="BU112" s="801"/>
      <c r="BV112" s="801">
        <v>5750598</v>
      </c>
      <c r="BW112" s="801"/>
      <c r="BX112" s="801"/>
      <c r="BY112" s="801"/>
      <c r="BZ112" s="801"/>
      <c r="CA112" s="801">
        <v>5711829</v>
      </c>
      <c r="CB112" s="801"/>
      <c r="CC112" s="801"/>
      <c r="CD112" s="801"/>
      <c r="CE112" s="801"/>
      <c r="CF112" s="878">
        <v>44</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415</v>
      </c>
      <c r="DH112" s="801"/>
      <c r="DI112" s="801"/>
      <c r="DJ112" s="801"/>
      <c r="DK112" s="801"/>
      <c r="DL112" s="801" t="s">
        <v>415</v>
      </c>
      <c r="DM112" s="801"/>
      <c r="DN112" s="801"/>
      <c r="DO112" s="801"/>
      <c r="DP112" s="801"/>
      <c r="DQ112" s="801" t="s">
        <v>415</v>
      </c>
      <c r="DR112" s="801"/>
      <c r="DS112" s="801"/>
      <c r="DT112" s="801"/>
      <c r="DU112" s="801"/>
      <c r="DV112" s="853" t="s">
        <v>415</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541511</v>
      </c>
      <c r="AB113" s="939"/>
      <c r="AC113" s="939"/>
      <c r="AD113" s="939"/>
      <c r="AE113" s="940"/>
      <c r="AF113" s="941">
        <v>479428</v>
      </c>
      <c r="AG113" s="939"/>
      <c r="AH113" s="939"/>
      <c r="AI113" s="939"/>
      <c r="AJ113" s="940"/>
      <c r="AK113" s="941">
        <v>523939</v>
      </c>
      <c r="AL113" s="939"/>
      <c r="AM113" s="939"/>
      <c r="AN113" s="939"/>
      <c r="AO113" s="940"/>
      <c r="AP113" s="942">
        <v>4</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4755686</v>
      </c>
      <c r="BR113" s="801"/>
      <c r="BS113" s="801"/>
      <c r="BT113" s="801"/>
      <c r="BU113" s="801"/>
      <c r="BV113" s="801">
        <v>4595092</v>
      </c>
      <c r="BW113" s="801"/>
      <c r="BX113" s="801"/>
      <c r="BY113" s="801"/>
      <c r="BZ113" s="801"/>
      <c r="CA113" s="801">
        <v>5008113</v>
      </c>
      <c r="CB113" s="801"/>
      <c r="CC113" s="801"/>
      <c r="CD113" s="801"/>
      <c r="CE113" s="801"/>
      <c r="CF113" s="878">
        <v>38.6</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415</v>
      </c>
      <c r="DH113" s="814"/>
      <c r="DI113" s="814"/>
      <c r="DJ113" s="814"/>
      <c r="DK113" s="815"/>
      <c r="DL113" s="816" t="s">
        <v>415</v>
      </c>
      <c r="DM113" s="814"/>
      <c r="DN113" s="814"/>
      <c r="DO113" s="814"/>
      <c r="DP113" s="815"/>
      <c r="DQ113" s="816" t="s">
        <v>415</v>
      </c>
      <c r="DR113" s="814"/>
      <c r="DS113" s="814"/>
      <c r="DT113" s="814"/>
      <c r="DU113" s="815"/>
      <c r="DV113" s="784" t="s">
        <v>415</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557066</v>
      </c>
      <c r="AB114" s="814"/>
      <c r="AC114" s="814"/>
      <c r="AD114" s="814"/>
      <c r="AE114" s="815"/>
      <c r="AF114" s="816">
        <v>543894</v>
      </c>
      <c r="AG114" s="814"/>
      <c r="AH114" s="814"/>
      <c r="AI114" s="814"/>
      <c r="AJ114" s="815"/>
      <c r="AK114" s="816">
        <v>497209</v>
      </c>
      <c r="AL114" s="814"/>
      <c r="AM114" s="814"/>
      <c r="AN114" s="814"/>
      <c r="AO114" s="815"/>
      <c r="AP114" s="784">
        <v>3.8</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4238564</v>
      </c>
      <c r="BR114" s="801"/>
      <c r="BS114" s="801"/>
      <c r="BT114" s="801"/>
      <c r="BU114" s="801"/>
      <c r="BV114" s="801">
        <v>3796662</v>
      </c>
      <c r="BW114" s="801"/>
      <c r="BX114" s="801"/>
      <c r="BY114" s="801"/>
      <c r="BZ114" s="801"/>
      <c r="CA114" s="801">
        <v>3430504</v>
      </c>
      <c r="CB114" s="801"/>
      <c r="CC114" s="801"/>
      <c r="CD114" s="801"/>
      <c r="CE114" s="801"/>
      <c r="CF114" s="878">
        <v>26.5</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8145</v>
      </c>
      <c r="AB115" s="939"/>
      <c r="AC115" s="939"/>
      <c r="AD115" s="939"/>
      <c r="AE115" s="940"/>
      <c r="AF115" s="941">
        <v>20000</v>
      </c>
      <c r="AG115" s="939"/>
      <c r="AH115" s="939"/>
      <c r="AI115" s="939"/>
      <c r="AJ115" s="940"/>
      <c r="AK115" s="941">
        <v>20000</v>
      </c>
      <c r="AL115" s="939"/>
      <c r="AM115" s="939"/>
      <c r="AN115" s="939"/>
      <c r="AO115" s="940"/>
      <c r="AP115" s="942">
        <v>0.2</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17427</v>
      </c>
      <c r="BR115" s="801"/>
      <c r="BS115" s="801"/>
      <c r="BT115" s="801"/>
      <c r="BU115" s="801"/>
      <c r="BV115" s="801" t="s">
        <v>415</v>
      </c>
      <c r="BW115" s="801"/>
      <c r="BX115" s="801"/>
      <c r="BY115" s="801"/>
      <c r="BZ115" s="801"/>
      <c r="CA115" s="801" t="s">
        <v>415</v>
      </c>
      <c r="CB115" s="801"/>
      <c r="CC115" s="801"/>
      <c r="CD115" s="801"/>
      <c r="CE115" s="801"/>
      <c r="CF115" s="878" t="s">
        <v>415</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415</v>
      </c>
      <c r="DH115" s="814"/>
      <c r="DI115" s="814"/>
      <c r="DJ115" s="814"/>
      <c r="DK115" s="815"/>
      <c r="DL115" s="816" t="s">
        <v>415</v>
      </c>
      <c r="DM115" s="814"/>
      <c r="DN115" s="814"/>
      <c r="DO115" s="814"/>
      <c r="DP115" s="815"/>
      <c r="DQ115" s="816">
        <v>123336</v>
      </c>
      <c r="DR115" s="814"/>
      <c r="DS115" s="814"/>
      <c r="DT115" s="814"/>
      <c r="DU115" s="815"/>
      <c r="DV115" s="784">
        <v>1</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132</v>
      </c>
      <c r="AB116" s="814"/>
      <c r="AC116" s="814"/>
      <c r="AD116" s="814"/>
      <c r="AE116" s="815"/>
      <c r="AF116" s="816">
        <v>99</v>
      </c>
      <c r="AG116" s="814"/>
      <c r="AH116" s="814"/>
      <c r="AI116" s="814"/>
      <c r="AJ116" s="815"/>
      <c r="AK116" s="816">
        <v>78</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415</v>
      </c>
      <c r="DH116" s="814"/>
      <c r="DI116" s="814"/>
      <c r="DJ116" s="814"/>
      <c r="DK116" s="815"/>
      <c r="DL116" s="816" t="s">
        <v>415</v>
      </c>
      <c r="DM116" s="814"/>
      <c r="DN116" s="814"/>
      <c r="DO116" s="814"/>
      <c r="DP116" s="815"/>
      <c r="DQ116" s="816" t="s">
        <v>415</v>
      </c>
      <c r="DR116" s="814"/>
      <c r="DS116" s="814"/>
      <c r="DT116" s="814"/>
      <c r="DU116" s="815"/>
      <c r="DV116" s="784" t="s">
        <v>415</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4057676</v>
      </c>
      <c r="AB117" s="925"/>
      <c r="AC117" s="925"/>
      <c r="AD117" s="925"/>
      <c r="AE117" s="926"/>
      <c r="AF117" s="928">
        <v>4183990</v>
      </c>
      <c r="AG117" s="925"/>
      <c r="AH117" s="925"/>
      <c r="AI117" s="925"/>
      <c r="AJ117" s="926"/>
      <c r="AK117" s="928">
        <v>4382235</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285</v>
      </c>
      <c r="AG118" s="918"/>
      <c r="AH118" s="918"/>
      <c r="AI118" s="918"/>
      <c r="AJ118" s="919"/>
      <c r="AK118" s="920" t="s">
        <v>284</v>
      </c>
      <c r="AL118" s="918"/>
      <c r="AM118" s="918"/>
      <c r="AN118" s="918"/>
      <c r="AO118" s="919"/>
      <c r="AP118" s="921" t="s">
        <v>404</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433</v>
      </c>
      <c r="BP118" s="868"/>
      <c r="BQ118" s="887">
        <v>38020402</v>
      </c>
      <c r="BR118" s="888"/>
      <c r="BS118" s="888"/>
      <c r="BT118" s="888"/>
      <c r="BU118" s="888"/>
      <c r="BV118" s="888">
        <v>37165247</v>
      </c>
      <c r="BW118" s="888"/>
      <c r="BX118" s="888"/>
      <c r="BY118" s="888"/>
      <c r="BZ118" s="888"/>
      <c r="CA118" s="888">
        <v>37120496</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6822426</v>
      </c>
      <c r="BR119" s="830"/>
      <c r="BS119" s="830"/>
      <c r="BT119" s="830"/>
      <c r="BU119" s="830"/>
      <c r="BV119" s="830">
        <v>6482271</v>
      </c>
      <c r="BW119" s="830"/>
      <c r="BX119" s="830"/>
      <c r="BY119" s="830"/>
      <c r="BZ119" s="830"/>
      <c r="CA119" s="830">
        <v>6353135</v>
      </c>
      <c r="CB119" s="830"/>
      <c r="CC119" s="830"/>
      <c r="CD119" s="830"/>
      <c r="CE119" s="830"/>
      <c r="CF119" s="891">
        <v>49</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80000</v>
      </c>
      <c r="DH119" s="747"/>
      <c r="DI119" s="747"/>
      <c r="DJ119" s="747"/>
      <c r="DK119" s="748"/>
      <c r="DL119" s="749">
        <v>60000</v>
      </c>
      <c r="DM119" s="747"/>
      <c r="DN119" s="747"/>
      <c r="DO119" s="747"/>
      <c r="DP119" s="748"/>
      <c r="DQ119" s="749">
        <v>40000</v>
      </c>
      <c r="DR119" s="747"/>
      <c r="DS119" s="747"/>
      <c r="DT119" s="747"/>
      <c r="DU119" s="748"/>
      <c r="DV119" s="837">
        <v>0.3</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2774070</v>
      </c>
      <c r="BR120" s="801"/>
      <c r="BS120" s="801"/>
      <c r="BT120" s="801"/>
      <c r="BU120" s="801"/>
      <c r="BV120" s="801">
        <v>2776068</v>
      </c>
      <c r="BW120" s="801"/>
      <c r="BX120" s="801"/>
      <c r="BY120" s="801"/>
      <c r="BZ120" s="801"/>
      <c r="CA120" s="801">
        <v>2737757</v>
      </c>
      <c r="CB120" s="801"/>
      <c r="CC120" s="801"/>
      <c r="CD120" s="801"/>
      <c r="CE120" s="801"/>
      <c r="CF120" s="878">
        <v>21.1</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5423920</v>
      </c>
      <c r="DH120" s="830"/>
      <c r="DI120" s="830"/>
      <c r="DJ120" s="830"/>
      <c r="DK120" s="830"/>
      <c r="DL120" s="830">
        <v>5197662</v>
      </c>
      <c r="DM120" s="830"/>
      <c r="DN120" s="830"/>
      <c r="DO120" s="830"/>
      <c r="DP120" s="830"/>
      <c r="DQ120" s="830">
        <v>5192355</v>
      </c>
      <c r="DR120" s="830"/>
      <c r="DS120" s="830"/>
      <c r="DT120" s="830"/>
      <c r="DU120" s="830"/>
      <c r="DV120" s="831">
        <v>40</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25114475</v>
      </c>
      <c r="BR121" s="888"/>
      <c r="BS121" s="888"/>
      <c r="BT121" s="888"/>
      <c r="BU121" s="888"/>
      <c r="BV121" s="888">
        <v>25139225</v>
      </c>
      <c r="BW121" s="888"/>
      <c r="BX121" s="888"/>
      <c r="BY121" s="888"/>
      <c r="BZ121" s="888"/>
      <c r="CA121" s="888">
        <v>25496740</v>
      </c>
      <c r="CB121" s="888"/>
      <c r="CC121" s="888"/>
      <c r="CD121" s="888"/>
      <c r="CE121" s="888"/>
      <c r="CF121" s="889">
        <v>196.6</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475942</v>
      </c>
      <c r="DH121" s="801"/>
      <c r="DI121" s="801"/>
      <c r="DJ121" s="801"/>
      <c r="DK121" s="801"/>
      <c r="DL121" s="801">
        <v>437949</v>
      </c>
      <c r="DM121" s="801"/>
      <c r="DN121" s="801"/>
      <c r="DO121" s="801"/>
      <c r="DP121" s="801"/>
      <c r="DQ121" s="801">
        <v>405410</v>
      </c>
      <c r="DR121" s="801"/>
      <c r="DS121" s="801"/>
      <c r="DT121" s="801"/>
      <c r="DU121" s="801"/>
      <c r="DV121" s="853">
        <v>3.1</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444</v>
      </c>
      <c r="BP122" s="868"/>
      <c r="BQ122" s="869">
        <v>34710971</v>
      </c>
      <c r="BR122" s="870"/>
      <c r="BS122" s="870"/>
      <c r="BT122" s="870"/>
      <c r="BU122" s="870"/>
      <c r="BV122" s="870">
        <v>34397564</v>
      </c>
      <c r="BW122" s="870"/>
      <c r="BX122" s="870"/>
      <c r="BY122" s="870"/>
      <c r="BZ122" s="870"/>
      <c r="CA122" s="870">
        <v>34587632</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67933</v>
      </c>
      <c r="DH122" s="801"/>
      <c r="DI122" s="801"/>
      <c r="DJ122" s="801"/>
      <c r="DK122" s="801"/>
      <c r="DL122" s="801">
        <v>73446</v>
      </c>
      <c r="DM122" s="801"/>
      <c r="DN122" s="801"/>
      <c r="DO122" s="801"/>
      <c r="DP122" s="801"/>
      <c r="DQ122" s="801">
        <v>73156</v>
      </c>
      <c r="DR122" s="801"/>
      <c r="DS122" s="801"/>
      <c r="DT122" s="801"/>
      <c r="DU122" s="801"/>
      <c r="DV122" s="853">
        <v>0.6</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25.5</v>
      </c>
      <c r="BR123" s="862"/>
      <c r="BS123" s="862"/>
      <c r="BT123" s="862"/>
      <c r="BU123" s="862"/>
      <c r="BV123" s="862">
        <v>21.6</v>
      </c>
      <c r="BW123" s="862"/>
      <c r="BX123" s="862"/>
      <c r="BY123" s="862"/>
      <c r="BZ123" s="862"/>
      <c r="CA123" s="862">
        <v>19.5</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25137</v>
      </c>
      <c r="DH123" s="814"/>
      <c r="DI123" s="814"/>
      <c r="DJ123" s="814"/>
      <c r="DK123" s="815"/>
      <c r="DL123" s="816">
        <v>22480</v>
      </c>
      <c r="DM123" s="814"/>
      <c r="DN123" s="814"/>
      <c r="DO123" s="814"/>
      <c r="DP123" s="815"/>
      <c r="DQ123" s="816">
        <v>22446</v>
      </c>
      <c r="DR123" s="814"/>
      <c r="DS123" s="814"/>
      <c r="DT123" s="814"/>
      <c r="DU123" s="815"/>
      <c r="DV123" s="784">
        <v>0.2</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16988</v>
      </c>
      <c r="DH124" s="747"/>
      <c r="DI124" s="747"/>
      <c r="DJ124" s="747"/>
      <c r="DK124" s="748"/>
      <c r="DL124" s="749">
        <v>19061</v>
      </c>
      <c r="DM124" s="747"/>
      <c r="DN124" s="747"/>
      <c r="DO124" s="747"/>
      <c r="DP124" s="748"/>
      <c r="DQ124" s="749">
        <v>18462</v>
      </c>
      <c r="DR124" s="747"/>
      <c r="DS124" s="747"/>
      <c r="DT124" s="747"/>
      <c r="DU124" s="748"/>
      <c r="DV124" s="837">
        <v>0.1</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8145</v>
      </c>
      <c r="AB126" s="814"/>
      <c r="AC126" s="814"/>
      <c r="AD126" s="814"/>
      <c r="AE126" s="815"/>
      <c r="AF126" s="816">
        <v>20000</v>
      </c>
      <c r="AG126" s="814"/>
      <c r="AH126" s="814"/>
      <c r="AI126" s="814"/>
      <c r="AJ126" s="815"/>
      <c r="AK126" s="816">
        <v>20000</v>
      </c>
      <c r="AL126" s="814"/>
      <c r="AM126" s="814"/>
      <c r="AN126" s="814"/>
      <c r="AO126" s="815"/>
      <c r="AP126" s="784">
        <v>0.2</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12.74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v>17427</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282982</v>
      </c>
      <c r="AB128" s="754"/>
      <c r="AC128" s="754"/>
      <c r="AD128" s="754"/>
      <c r="AE128" s="755"/>
      <c r="AF128" s="756">
        <v>285172</v>
      </c>
      <c r="AG128" s="754"/>
      <c r="AH128" s="754"/>
      <c r="AI128" s="754"/>
      <c r="AJ128" s="755"/>
      <c r="AK128" s="756">
        <v>266355</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448</v>
      </c>
      <c r="BG128" s="821"/>
      <c r="BH128" s="821"/>
      <c r="BI128" s="821"/>
      <c r="BJ128" s="821"/>
      <c r="BK128" s="821"/>
      <c r="BL128" s="822"/>
      <c r="BM128" s="820">
        <v>17.739999999999998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15333096</v>
      </c>
      <c r="AB129" s="814"/>
      <c r="AC129" s="814"/>
      <c r="AD129" s="814"/>
      <c r="AE129" s="815"/>
      <c r="AF129" s="816">
        <v>15367103</v>
      </c>
      <c r="AG129" s="814"/>
      <c r="AH129" s="814"/>
      <c r="AI129" s="814"/>
      <c r="AJ129" s="815"/>
      <c r="AK129" s="816">
        <v>15520231</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2398912</v>
      </c>
      <c r="AB130" s="814"/>
      <c r="AC130" s="814"/>
      <c r="AD130" s="814"/>
      <c r="AE130" s="815"/>
      <c r="AF130" s="816">
        <v>2577738</v>
      </c>
      <c r="AG130" s="814"/>
      <c r="AH130" s="814"/>
      <c r="AI130" s="814"/>
      <c r="AJ130" s="815"/>
      <c r="AK130" s="816">
        <v>2552696</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19.5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12934184</v>
      </c>
      <c r="AB131" s="747"/>
      <c r="AC131" s="747"/>
      <c r="AD131" s="747"/>
      <c r="AE131" s="748"/>
      <c r="AF131" s="749">
        <v>12789365</v>
      </c>
      <c r="AG131" s="747"/>
      <c r="AH131" s="747"/>
      <c r="AI131" s="747"/>
      <c r="AJ131" s="748"/>
      <c r="AK131" s="749">
        <v>12967535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10.636790080000001</v>
      </c>
      <c r="AB132" s="770"/>
      <c r="AC132" s="770"/>
      <c r="AD132" s="770"/>
      <c r="AE132" s="771"/>
      <c r="AF132" s="772">
        <v>10.329519879999999</v>
      </c>
      <c r="AG132" s="770"/>
      <c r="AH132" s="770"/>
      <c r="AI132" s="770"/>
      <c r="AJ132" s="771"/>
      <c r="AK132" s="772">
        <v>12.05459634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10.8</v>
      </c>
      <c r="AB133" s="779"/>
      <c r="AC133" s="779"/>
      <c r="AD133" s="779"/>
      <c r="AE133" s="780"/>
      <c r="AF133" s="778">
        <v>10.8</v>
      </c>
      <c r="AG133" s="779"/>
      <c r="AH133" s="779"/>
      <c r="AI133" s="779"/>
      <c r="AJ133" s="780"/>
      <c r="AK133" s="778">
        <v>11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election activeCell="O21" sqref="O2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52" t="s">
        <v>475</v>
      </c>
      <c r="L7" s="254"/>
      <c r="M7" s="255" t="s">
        <v>476</v>
      </c>
      <c r="N7" s="256"/>
    </row>
    <row r="8" spans="1:16">
      <c r="A8" s="248"/>
      <c r="B8" s="244"/>
      <c r="C8" s="244"/>
      <c r="D8" s="244"/>
      <c r="E8" s="244"/>
      <c r="F8" s="244"/>
      <c r="G8" s="257"/>
      <c r="H8" s="258"/>
      <c r="I8" s="258"/>
      <c r="J8" s="259"/>
      <c r="K8" s="1153"/>
      <c r="L8" s="260" t="s">
        <v>477</v>
      </c>
      <c r="M8" s="261" t="s">
        <v>478</v>
      </c>
      <c r="N8" s="262" t="s">
        <v>479</v>
      </c>
    </row>
    <row r="9" spans="1:16">
      <c r="A9" s="248"/>
      <c r="B9" s="244"/>
      <c r="C9" s="244"/>
      <c r="D9" s="244"/>
      <c r="E9" s="244"/>
      <c r="F9" s="244"/>
      <c r="G9" s="1166" t="s">
        <v>480</v>
      </c>
      <c r="H9" s="1167"/>
      <c r="I9" s="1167"/>
      <c r="J9" s="1168"/>
      <c r="K9" s="263">
        <v>3937418</v>
      </c>
      <c r="L9" s="264">
        <v>58550</v>
      </c>
      <c r="M9" s="265">
        <v>62416</v>
      </c>
      <c r="N9" s="266">
        <v>-6.2</v>
      </c>
    </row>
    <row r="10" spans="1:16">
      <c r="A10" s="248"/>
      <c r="B10" s="244"/>
      <c r="C10" s="244"/>
      <c r="D10" s="244"/>
      <c r="E10" s="244"/>
      <c r="F10" s="244"/>
      <c r="G10" s="1166" t="s">
        <v>481</v>
      </c>
      <c r="H10" s="1167"/>
      <c r="I10" s="1167"/>
      <c r="J10" s="1168"/>
      <c r="K10" s="267">
        <v>116505</v>
      </c>
      <c r="L10" s="268">
        <v>1732</v>
      </c>
      <c r="M10" s="269">
        <v>5506</v>
      </c>
      <c r="N10" s="270">
        <v>-68.5</v>
      </c>
    </row>
    <row r="11" spans="1:16" ht="13.5" customHeight="1">
      <c r="A11" s="248"/>
      <c r="B11" s="244"/>
      <c r="C11" s="244"/>
      <c r="D11" s="244"/>
      <c r="E11" s="244"/>
      <c r="F11" s="244"/>
      <c r="G11" s="1166" t="s">
        <v>482</v>
      </c>
      <c r="H11" s="1167"/>
      <c r="I11" s="1167"/>
      <c r="J11" s="1168"/>
      <c r="K11" s="267">
        <v>787145</v>
      </c>
      <c r="L11" s="268">
        <v>11705</v>
      </c>
      <c r="M11" s="269">
        <v>5414</v>
      </c>
      <c r="N11" s="270">
        <v>116.2</v>
      </c>
    </row>
    <row r="12" spans="1:16" ht="13.5" customHeight="1">
      <c r="A12" s="248"/>
      <c r="B12" s="244"/>
      <c r="C12" s="244"/>
      <c r="D12" s="244"/>
      <c r="E12" s="244"/>
      <c r="F12" s="244"/>
      <c r="G12" s="1166" t="s">
        <v>483</v>
      </c>
      <c r="H12" s="1167"/>
      <c r="I12" s="1167"/>
      <c r="J12" s="1168"/>
      <c r="K12" s="267">
        <v>199770</v>
      </c>
      <c r="L12" s="268">
        <v>2971</v>
      </c>
      <c r="M12" s="269">
        <v>1117</v>
      </c>
      <c r="N12" s="270">
        <v>166</v>
      </c>
    </row>
    <row r="13" spans="1:16" ht="13.5" customHeight="1">
      <c r="A13" s="248"/>
      <c r="B13" s="244"/>
      <c r="C13" s="244"/>
      <c r="D13" s="244"/>
      <c r="E13" s="244"/>
      <c r="F13" s="244"/>
      <c r="G13" s="1166" t="s">
        <v>484</v>
      </c>
      <c r="H13" s="1167"/>
      <c r="I13" s="1167"/>
      <c r="J13" s="1168"/>
      <c r="K13" s="267" t="s">
        <v>485</v>
      </c>
      <c r="L13" s="268" t="s">
        <v>485</v>
      </c>
      <c r="M13" s="269">
        <v>0</v>
      </c>
      <c r="N13" s="270" t="s">
        <v>485</v>
      </c>
    </row>
    <row r="14" spans="1:16" ht="13.5" customHeight="1">
      <c r="A14" s="248"/>
      <c r="B14" s="244"/>
      <c r="C14" s="244"/>
      <c r="D14" s="244"/>
      <c r="E14" s="244"/>
      <c r="F14" s="244"/>
      <c r="G14" s="1166" t="s">
        <v>486</v>
      </c>
      <c r="H14" s="1167"/>
      <c r="I14" s="1167"/>
      <c r="J14" s="1168"/>
      <c r="K14" s="267">
        <v>141521</v>
      </c>
      <c r="L14" s="268">
        <v>2104</v>
      </c>
      <c r="M14" s="269">
        <v>2298</v>
      </c>
      <c r="N14" s="270">
        <v>-8.4</v>
      </c>
    </row>
    <row r="15" spans="1:16" ht="13.5" customHeight="1">
      <c r="A15" s="248"/>
      <c r="B15" s="244"/>
      <c r="C15" s="244"/>
      <c r="D15" s="244"/>
      <c r="E15" s="244"/>
      <c r="F15" s="244"/>
      <c r="G15" s="1166" t="s">
        <v>487</v>
      </c>
      <c r="H15" s="1167"/>
      <c r="I15" s="1167"/>
      <c r="J15" s="1168"/>
      <c r="K15" s="267">
        <v>203401</v>
      </c>
      <c r="L15" s="268">
        <v>3025</v>
      </c>
      <c r="M15" s="269">
        <v>1592</v>
      </c>
      <c r="N15" s="270">
        <v>90</v>
      </c>
    </row>
    <row r="16" spans="1:16">
      <c r="A16" s="248"/>
      <c r="B16" s="244"/>
      <c r="C16" s="244"/>
      <c r="D16" s="244"/>
      <c r="E16" s="244"/>
      <c r="F16" s="244"/>
      <c r="G16" s="1169" t="s">
        <v>488</v>
      </c>
      <c r="H16" s="1170"/>
      <c r="I16" s="1170"/>
      <c r="J16" s="1171"/>
      <c r="K16" s="268">
        <v>-704453</v>
      </c>
      <c r="L16" s="268">
        <v>-10475</v>
      </c>
      <c r="M16" s="269">
        <v>-6284</v>
      </c>
      <c r="N16" s="270">
        <v>66.7</v>
      </c>
    </row>
    <row r="17" spans="1:16">
      <c r="A17" s="248"/>
      <c r="B17" s="244"/>
      <c r="C17" s="244"/>
      <c r="D17" s="244"/>
      <c r="E17" s="244"/>
      <c r="F17" s="244"/>
      <c r="G17" s="1169" t="s">
        <v>168</v>
      </c>
      <c r="H17" s="1170"/>
      <c r="I17" s="1170"/>
      <c r="J17" s="1171"/>
      <c r="K17" s="268">
        <v>4681307</v>
      </c>
      <c r="L17" s="268">
        <v>69612</v>
      </c>
      <c r="M17" s="269">
        <v>72059</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3" t="s">
        <v>493</v>
      </c>
      <c r="H21" s="1164"/>
      <c r="I21" s="1164"/>
      <c r="J21" s="1165"/>
      <c r="K21" s="280">
        <v>6.07</v>
      </c>
      <c r="L21" s="281">
        <v>7.1</v>
      </c>
      <c r="M21" s="282">
        <v>-1.03</v>
      </c>
      <c r="N21" s="249"/>
      <c r="O21" s="283"/>
      <c r="P21" s="279"/>
    </row>
    <row r="22" spans="1:16" s="284" customFormat="1">
      <c r="A22" s="279"/>
      <c r="B22" s="249"/>
      <c r="C22" s="249"/>
      <c r="D22" s="249"/>
      <c r="E22" s="249"/>
      <c r="F22" s="249"/>
      <c r="G22" s="1163" t="s">
        <v>494</v>
      </c>
      <c r="H22" s="1164"/>
      <c r="I22" s="1164"/>
      <c r="J22" s="1165"/>
      <c r="K22" s="285">
        <v>99.9</v>
      </c>
      <c r="L22" s="286">
        <v>98.4</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52" t="s">
        <v>475</v>
      </c>
      <c r="L30" s="254"/>
      <c r="M30" s="255" t="s">
        <v>476</v>
      </c>
      <c r="N30" s="256"/>
    </row>
    <row r="31" spans="1:16">
      <c r="A31" s="248"/>
      <c r="B31" s="244"/>
      <c r="C31" s="244"/>
      <c r="D31" s="244"/>
      <c r="E31" s="244"/>
      <c r="F31" s="244"/>
      <c r="G31" s="257"/>
      <c r="H31" s="258"/>
      <c r="I31" s="258"/>
      <c r="J31" s="259"/>
      <c r="K31" s="1153"/>
      <c r="L31" s="260" t="s">
        <v>477</v>
      </c>
      <c r="M31" s="261" t="s">
        <v>478</v>
      </c>
      <c r="N31" s="262" t="s">
        <v>479</v>
      </c>
    </row>
    <row r="32" spans="1:16" ht="27" customHeight="1">
      <c r="A32" s="248"/>
      <c r="B32" s="244"/>
      <c r="C32" s="244"/>
      <c r="D32" s="244"/>
      <c r="E32" s="244"/>
      <c r="F32" s="244"/>
      <c r="G32" s="1154" t="s">
        <v>498</v>
      </c>
      <c r="H32" s="1155"/>
      <c r="I32" s="1155"/>
      <c r="J32" s="1156"/>
      <c r="K32" s="294">
        <v>3341009</v>
      </c>
      <c r="L32" s="294">
        <v>49681</v>
      </c>
      <c r="M32" s="295">
        <v>39864</v>
      </c>
      <c r="N32" s="296">
        <v>24.6</v>
      </c>
    </row>
    <row r="33" spans="1:16" ht="13.5" customHeight="1">
      <c r="A33" s="248"/>
      <c r="B33" s="244"/>
      <c r="C33" s="244"/>
      <c r="D33" s="244"/>
      <c r="E33" s="244"/>
      <c r="F33" s="244"/>
      <c r="G33" s="1154" t="s">
        <v>499</v>
      </c>
      <c r="H33" s="1155"/>
      <c r="I33" s="1155"/>
      <c r="J33" s="1156"/>
      <c r="K33" s="294" t="s">
        <v>485</v>
      </c>
      <c r="L33" s="294" t="s">
        <v>485</v>
      </c>
      <c r="M33" s="295">
        <v>3</v>
      </c>
      <c r="N33" s="296" t="s">
        <v>485</v>
      </c>
    </row>
    <row r="34" spans="1:16" ht="27" customHeight="1">
      <c r="A34" s="248"/>
      <c r="B34" s="244"/>
      <c r="C34" s="244"/>
      <c r="D34" s="244"/>
      <c r="E34" s="244"/>
      <c r="F34" s="244"/>
      <c r="G34" s="1154" t="s">
        <v>500</v>
      </c>
      <c r="H34" s="1155"/>
      <c r="I34" s="1155"/>
      <c r="J34" s="1156"/>
      <c r="K34" s="294" t="s">
        <v>485</v>
      </c>
      <c r="L34" s="294" t="s">
        <v>485</v>
      </c>
      <c r="M34" s="295">
        <v>79</v>
      </c>
      <c r="N34" s="296" t="s">
        <v>485</v>
      </c>
    </row>
    <row r="35" spans="1:16" ht="27" customHeight="1">
      <c r="A35" s="248"/>
      <c r="B35" s="244"/>
      <c r="C35" s="244"/>
      <c r="D35" s="244"/>
      <c r="E35" s="244"/>
      <c r="F35" s="244"/>
      <c r="G35" s="1154" t="s">
        <v>501</v>
      </c>
      <c r="H35" s="1155"/>
      <c r="I35" s="1155"/>
      <c r="J35" s="1156"/>
      <c r="K35" s="294">
        <v>523939</v>
      </c>
      <c r="L35" s="294">
        <v>7791</v>
      </c>
      <c r="M35" s="295">
        <v>14090</v>
      </c>
      <c r="N35" s="296">
        <v>-44.7</v>
      </c>
    </row>
    <row r="36" spans="1:16" ht="27" customHeight="1">
      <c r="A36" s="248"/>
      <c r="B36" s="244"/>
      <c r="C36" s="244"/>
      <c r="D36" s="244"/>
      <c r="E36" s="244"/>
      <c r="F36" s="244"/>
      <c r="G36" s="1154" t="s">
        <v>502</v>
      </c>
      <c r="H36" s="1155"/>
      <c r="I36" s="1155"/>
      <c r="J36" s="1156"/>
      <c r="K36" s="294">
        <v>497209</v>
      </c>
      <c r="L36" s="294">
        <v>7394</v>
      </c>
      <c r="M36" s="295">
        <v>1791</v>
      </c>
      <c r="N36" s="296">
        <v>312.8</v>
      </c>
    </row>
    <row r="37" spans="1:16" ht="13.5" customHeight="1">
      <c r="A37" s="248"/>
      <c r="B37" s="244"/>
      <c r="C37" s="244"/>
      <c r="D37" s="244"/>
      <c r="E37" s="244"/>
      <c r="F37" s="244"/>
      <c r="G37" s="1154" t="s">
        <v>503</v>
      </c>
      <c r="H37" s="1155"/>
      <c r="I37" s="1155"/>
      <c r="J37" s="1156"/>
      <c r="K37" s="294">
        <v>20000</v>
      </c>
      <c r="L37" s="294">
        <v>297</v>
      </c>
      <c r="M37" s="295">
        <v>866</v>
      </c>
      <c r="N37" s="296">
        <v>-65.7</v>
      </c>
    </row>
    <row r="38" spans="1:16" ht="27" customHeight="1">
      <c r="A38" s="248"/>
      <c r="B38" s="244"/>
      <c r="C38" s="244"/>
      <c r="D38" s="244"/>
      <c r="E38" s="244"/>
      <c r="F38" s="244"/>
      <c r="G38" s="1157" t="s">
        <v>504</v>
      </c>
      <c r="H38" s="1158"/>
      <c r="I38" s="1158"/>
      <c r="J38" s="1159"/>
      <c r="K38" s="297">
        <v>78</v>
      </c>
      <c r="L38" s="297">
        <v>1</v>
      </c>
      <c r="M38" s="298">
        <v>3</v>
      </c>
      <c r="N38" s="299">
        <v>-66.7</v>
      </c>
      <c r="O38" s="293"/>
    </row>
    <row r="39" spans="1:16">
      <c r="A39" s="248"/>
      <c r="B39" s="244"/>
      <c r="C39" s="244"/>
      <c r="D39" s="244"/>
      <c r="E39" s="244"/>
      <c r="F39" s="244"/>
      <c r="G39" s="1157" t="s">
        <v>505</v>
      </c>
      <c r="H39" s="1158"/>
      <c r="I39" s="1158"/>
      <c r="J39" s="1159"/>
      <c r="K39" s="300">
        <v>-266355</v>
      </c>
      <c r="L39" s="300">
        <v>-3961</v>
      </c>
      <c r="M39" s="301">
        <v>-5541</v>
      </c>
      <c r="N39" s="302">
        <v>-28.5</v>
      </c>
      <c r="O39" s="293"/>
    </row>
    <row r="40" spans="1:16" ht="27" customHeight="1">
      <c r="A40" s="248"/>
      <c r="B40" s="244"/>
      <c r="C40" s="244"/>
      <c r="D40" s="244"/>
      <c r="E40" s="244"/>
      <c r="F40" s="244"/>
      <c r="G40" s="1154" t="s">
        <v>506</v>
      </c>
      <c r="H40" s="1155"/>
      <c r="I40" s="1155"/>
      <c r="J40" s="1156"/>
      <c r="K40" s="300">
        <v>-2552696</v>
      </c>
      <c r="L40" s="300">
        <v>-37959</v>
      </c>
      <c r="M40" s="301">
        <v>-36202</v>
      </c>
      <c r="N40" s="302">
        <v>4.9000000000000004</v>
      </c>
      <c r="O40" s="293"/>
    </row>
    <row r="41" spans="1:16">
      <c r="A41" s="248"/>
      <c r="B41" s="244"/>
      <c r="C41" s="244"/>
      <c r="D41" s="244"/>
      <c r="E41" s="244"/>
      <c r="F41" s="244"/>
      <c r="G41" s="1160" t="s">
        <v>279</v>
      </c>
      <c r="H41" s="1161"/>
      <c r="I41" s="1161"/>
      <c r="J41" s="1162"/>
      <c r="K41" s="294">
        <v>1563184</v>
      </c>
      <c r="L41" s="300">
        <v>23245</v>
      </c>
      <c r="M41" s="301">
        <v>14952</v>
      </c>
      <c r="N41" s="302">
        <v>55.5</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7" t="s">
        <v>475</v>
      </c>
      <c r="J49" s="1149" t="s">
        <v>510</v>
      </c>
      <c r="K49" s="1150"/>
      <c r="L49" s="1150"/>
      <c r="M49" s="1150"/>
      <c r="N49" s="1151"/>
    </row>
    <row r="50" spans="1:14">
      <c r="A50" s="248"/>
      <c r="B50" s="244"/>
      <c r="C50" s="244"/>
      <c r="D50" s="244"/>
      <c r="E50" s="244"/>
      <c r="F50" s="244"/>
      <c r="G50" s="312"/>
      <c r="H50" s="313"/>
      <c r="I50" s="1148"/>
      <c r="J50" s="314" t="s">
        <v>511</v>
      </c>
      <c r="K50" s="315" t="s">
        <v>512</v>
      </c>
      <c r="L50" s="316" t="s">
        <v>513</v>
      </c>
      <c r="M50" s="317" t="s">
        <v>514</v>
      </c>
      <c r="N50" s="318" t="s">
        <v>515</v>
      </c>
    </row>
    <row r="51" spans="1:14">
      <c r="A51" s="248"/>
      <c r="B51" s="244"/>
      <c r="C51" s="244"/>
      <c r="D51" s="244"/>
      <c r="E51" s="244"/>
      <c r="F51" s="244"/>
      <c r="G51" s="310" t="s">
        <v>516</v>
      </c>
      <c r="H51" s="311"/>
      <c r="I51" s="319">
        <v>3906474</v>
      </c>
      <c r="J51" s="320">
        <v>56932</v>
      </c>
      <c r="K51" s="321">
        <v>1</v>
      </c>
      <c r="L51" s="322">
        <v>47569</v>
      </c>
      <c r="M51" s="323">
        <v>-23.1</v>
      </c>
      <c r="N51" s="324">
        <v>24.1</v>
      </c>
    </row>
    <row r="52" spans="1:14">
      <c r="A52" s="248"/>
      <c r="B52" s="244"/>
      <c r="C52" s="244"/>
      <c r="D52" s="244"/>
      <c r="E52" s="244"/>
      <c r="F52" s="244"/>
      <c r="G52" s="325"/>
      <c r="H52" s="326" t="s">
        <v>517</v>
      </c>
      <c r="I52" s="327">
        <v>1838656</v>
      </c>
      <c r="J52" s="328">
        <v>26796</v>
      </c>
      <c r="K52" s="329">
        <v>-21.1</v>
      </c>
      <c r="L52" s="330">
        <v>26255</v>
      </c>
      <c r="M52" s="331">
        <v>-18.399999999999999</v>
      </c>
      <c r="N52" s="332">
        <v>-2.7</v>
      </c>
    </row>
    <row r="53" spans="1:14">
      <c r="A53" s="248"/>
      <c r="B53" s="244"/>
      <c r="C53" s="244"/>
      <c r="D53" s="244"/>
      <c r="E53" s="244"/>
      <c r="F53" s="244"/>
      <c r="G53" s="310" t="s">
        <v>518</v>
      </c>
      <c r="H53" s="311"/>
      <c r="I53" s="319">
        <v>3997703</v>
      </c>
      <c r="J53" s="320">
        <v>58356</v>
      </c>
      <c r="K53" s="321">
        <v>2.5</v>
      </c>
      <c r="L53" s="322">
        <v>50880</v>
      </c>
      <c r="M53" s="323">
        <v>7</v>
      </c>
      <c r="N53" s="324">
        <v>-4.5</v>
      </c>
    </row>
    <row r="54" spans="1:14">
      <c r="A54" s="248"/>
      <c r="B54" s="244"/>
      <c r="C54" s="244"/>
      <c r="D54" s="244"/>
      <c r="E54" s="244"/>
      <c r="F54" s="244"/>
      <c r="G54" s="325"/>
      <c r="H54" s="326" t="s">
        <v>517</v>
      </c>
      <c r="I54" s="327">
        <v>1963743</v>
      </c>
      <c r="J54" s="328">
        <v>28665</v>
      </c>
      <c r="K54" s="329">
        <v>7</v>
      </c>
      <c r="L54" s="330">
        <v>26879</v>
      </c>
      <c r="M54" s="331">
        <v>2.4</v>
      </c>
      <c r="N54" s="332">
        <v>4.5999999999999996</v>
      </c>
    </row>
    <row r="55" spans="1:14">
      <c r="A55" s="248"/>
      <c r="B55" s="244"/>
      <c r="C55" s="244"/>
      <c r="D55" s="244"/>
      <c r="E55" s="244"/>
      <c r="F55" s="244"/>
      <c r="G55" s="310" t="s">
        <v>519</v>
      </c>
      <c r="H55" s="311"/>
      <c r="I55" s="319">
        <v>3772679</v>
      </c>
      <c r="J55" s="320">
        <v>55258</v>
      </c>
      <c r="K55" s="321">
        <v>-5.3</v>
      </c>
      <c r="L55" s="322">
        <v>63956</v>
      </c>
      <c r="M55" s="323">
        <v>25.7</v>
      </c>
      <c r="N55" s="324">
        <v>-31</v>
      </c>
    </row>
    <row r="56" spans="1:14">
      <c r="A56" s="248"/>
      <c r="B56" s="244"/>
      <c r="C56" s="244"/>
      <c r="D56" s="244"/>
      <c r="E56" s="244"/>
      <c r="F56" s="244"/>
      <c r="G56" s="325"/>
      <c r="H56" s="326" t="s">
        <v>517</v>
      </c>
      <c r="I56" s="327">
        <v>1231155</v>
      </c>
      <c r="J56" s="328">
        <v>18033</v>
      </c>
      <c r="K56" s="329">
        <v>-37.1</v>
      </c>
      <c r="L56" s="330">
        <v>29239</v>
      </c>
      <c r="M56" s="331">
        <v>8.8000000000000007</v>
      </c>
      <c r="N56" s="332">
        <v>-45.9</v>
      </c>
    </row>
    <row r="57" spans="1:14">
      <c r="A57" s="248"/>
      <c r="B57" s="244"/>
      <c r="C57" s="244"/>
      <c r="D57" s="244"/>
      <c r="E57" s="244"/>
      <c r="F57" s="244"/>
      <c r="G57" s="310" t="s">
        <v>520</v>
      </c>
      <c r="H57" s="311"/>
      <c r="I57" s="319">
        <v>3961974</v>
      </c>
      <c r="J57" s="320">
        <v>58319</v>
      </c>
      <c r="K57" s="321">
        <v>5.5</v>
      </c>
      <c r="L57" s="322">
        <v>66255</v>
      </c>
      <c r="M57" s="323">
        <v>3.6</v>
      </c>
      <c r="N57" s="324">
        <v>1.9</v>
      </c>
    </row>
    <row r="58" spans="1:14">
      <c r="A58" s="248"/>
      <c r="B58" s="244"/>
      <c r="C58" s="244"/>
      <c r="D58" s="244"/>
      <c r="E58" s="244"/>
      <c r="F58" s="244"/>
      <c r="G58" s="325"/>
      <c r="H58" s="326" t="s">
        <v>517</v>
      </c>
      <c r="I58" s="327">
        <v>1425148</v>
      </c>
      <c r="J58" s="328">
        <v>20978</v>
      </c>
      <c r="K58" s="329">
        <v>16.3</v>
      </c>
      <c r="L58" s="330">
        <v>31822</v>
      </c>
      <c r="M58" s="331">
        <v>8.8000000000000007</v>
      </c>
      <c r="N58" s="332">
        <v>7.5</v>
      </c>
    </row>
    <row r="59" spans="1:14">
      <c r="A59" s="248"/>
      <c r="B59" s="244"/>
      <c r="C59" s="244"/>
      <c r="D59" s="244"/>
      <c r="E59" s="244"/>
      <c r="F59" s="244"/>
      <c r="G59" s="310" t="s">
        <v>521</v>
      </c>
      <c r="H59" s="311"/>
      <c r="I59" s="319">
        <v>4986892</v>
      </c>
      <c r="J59" s="320">
        <v>74156</v>
      </c>
      <c r="K59" s="321">
        <v>27.2</v>
      </c>
      <c r="L59" s="322">
        <v>54227</v>
      </c>
      <c r="M59" s="323">
        <v>-18.2</v>
      </c>
      <c r="N59" s="324">
        <v>45.4</v>
      </c>
    </row>
    <row r="60" spans="1:14">
      <c r="A60" s="248"/>
      <c r="B60" s="244"/>
      <c r="C60" s="244"/>
      <c r="D60" s="244"/>
      <c r="E60" s="244"/>
      <c r="F60" s="244"/>
      <c r="G60" s="325"/>
      <c r="H60" s="326" t="s">
        <v>517</v>
      </c>
      <c r="I60" s="333">
        <v>1758983</v>
      </c>
      <c r="J60" s="328">
        <v>26156</v>
      </c>
      <c r="K60" s="329">
        <v>24.7</v>
      </c>
      <c r="L60" s="330">
        <v>29694</v>
      </c>
      <c r="M60" s="331">
        <v>-6.7</v>
      </c>
      <c r="N60" s="332">
        <v>31.4</v>
      </c>
    </row>
    <row r="61" spans="1:14">
      <c r="A61" s="248"/>
      <c r="B61" s="244"/>
      <c r="C61" s="244"/>
      <c r="D61" s="244"/>
      <c r="E61" s="244"/>
      <c r="F61" s="244"/>
      <c r="G61" s="310" t="s">
        <v>522</v>
      </c>
      <c r="H61" s="334"/>
      <c r="I61" s="335">
        <v>4125144</v>
      </c>
      <c r="J61" s="336">
        <v>60604</v>
      </c>
      <c r="K61" s="337">
        <v>6.2</v>
      </c>
      <c r="L61" s="338">
        <v>56577</v>
      </c>
      <c r="M61" s="339">
        <v>-1</v>
      </c>
      <c r="N61" s="324">
        <v>7.2</v>
      </c>
    </row>
    <row r="62" spans="1:14">
      <c r="A62" s="248"/>
      <c r="B62" s="244"/>
      <c r="C62" s="244"/>
      <c r="D62" s="244"/>
      <c r="E62" s="244"/>
      <c r="F62" s="244"/>
      <c r="G62" s="325"/>
      <c r="H62" s="326" t="s">
        <v>517</v>
      </c>
      <c r="I62" s="327">
        <v>1643537</v>
      </c>
      <c r="J62" s="328">
        <v>24126</v>
      </c>
      <c r="K62" s="329">
        <v>-2</v>
      </c>
      <c r="L62" s="330">
        <v>28778</v>
      </c>
      <c r="M62" s="331">
        <v>-1</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election activeCell="A106" sqref="A10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election activeCell="A109" sqref="A10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23.01</v>
      </c>
      <c r="G47" s="12">
        <v>20.88</v>
      </c>
      <c r="H47" s="12">
        <v>20.41</v>
      </c>
      <c r="I47" s="12">
        <v>19.72</v>
      </c>
      <c r="J47" s="13">
        <v>20.18</v>
      </c>
    </row>
    <row r="48" spans="2:10" ht="57.75" customHeight="1">
      <c r="B48" s="14"/>
      <c r="C48" s="1174" t="s">
        <v>4</v>
      </c>
      <c r="D48" s="1174"/>
      <c r="E48" s="1175"/>
      <c r="F48" s="15">
        <v>3.79</v>
      </c>
      <c r="G48" s="16">
        <v>4.2699999999999996</v>
      </c>
      <c r="H48" s="16">
        <v>5.0999999999999996</v>
      </c>
      <c r="I48" s="16">
        <v>4.78</v>
      </c>
      <c r="J48" s="17">
        <v>4.78</v>
      </c>
    </row>
    <row r="49" spans="2:10" ht="57.75" customHeight="1" thickBot="1">
      <c r="B49" s="18"/>
      <c r="C49" s="1176" t="s">
        <v>5</v>
      </c>
      <c r="D49" s="1176"/>
      <c r="E49" s="1177"/>
      <c r="F49" s="19">
        <v>5.15</v>
      </c>
      <c r="G49" s="20" t="s">
        <v>529</v>
      </c>
      <c r="H49" s="20" t="s">
        <v>530</v>
      </c>
      <c r="I49" s="20" t="s">
        <v>531</v>
      </c>
      <c r="J49" s="21" t="s">
        <v>532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election activeCell="K33" sqref="K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533</v>
      </c>
      <c r="D34" s="1184"/>
      <c r="E34" s="1185"/>
      <c r="F34" s="32">
        <v>6.78</v>
      </c>
      <c r="G34" s="33">
        <v>7.89</v>
      </c>
      <c r="H34" s="33">
        <v>9.1199999999999992</v>
      </c>
      <c r="I34" s="33">
        <v>9.41</v>
      </c>
      <c r="J34" s="34">
        <v>10.19</v>
      </c>
      <c r="K34" s="22"/>
      <c r="L34" s="22"/>
      <c r="M34" s="22"/>
      <c r="N34" s="22"/>
      <c r="O34" s="22"/>
      <c r="P34" s="22"/>
    </row>
    <row r="35" spans="1:16" ht="39" customHeight="1">
      <c r="A35" s="22"/>
      <c r="B35" s="35"/>
      <c r="C35" s="1178" t="s">
        <v>534</v>
      </c>
      <c r="D35" s="1179"/>
      <c r="E35" s="1180"/>
      <c r="F35" s="36">
        <v>3.75</v>
      </c>
      <c r="G35" s="37">
        <v>4.2</v>
      </c>
      <c r="H35" s="37">
        <v>5.04</v>
      </c>
      <c r="I35" s="37">
        <v>4.71</v>
      </c>
      <c r="J35" s="38">
        <v>4.68</v>
      </c>
      <c r="K35" s="22"/>
      <c r="L35" s="22"/>
      <c r="M35" s="22"/>
      <c r="N35" s="22"/>
      <c r="O35" s="22"/>
      <c r="P35" s="22"/>
    </row>
    <row r="36" spans="1:16" ht="39" customHeight="1">
      <c r="A36" s="22"/>
      <c r="B36" s="35"/>
      <c r="C36" s="1178" t="s">
        <v>535</v>
      </c>
      <c r="D36" s="1179"/>
      <c r="E36" s="1180"/>
      <c r="F36" s="36">
        <v>5.8</v>
      </c>
      <c r="G36" s="37">
        <v>5.37</v>
      </c>
      <c r="H36" s="37">
        <v>4.84</v>
      </c>
      <c r="I36" s="37">
        <v>4.0599999999999996</v>
      </c>
      <c r="J36" s="38">
        <v>3.53</v>
      </c>
      <c r="K36" s="22"/>
      <c r="L36" s="22"/>
      <c r="M36" s="22"/>
      <c r="N36" s="22"/>
      <c r="O36" s="22"/>
      <c r="P36" s="22"/>
    </row>
    <row r="37" spans="1:16" ht="39" customHeight="1">
      <c r="A37" s="22"/>
      <c r="B37" s="35"/>
      <c r="C37" s="1178" t="s">
        <v>536</v>
      </c>
      <c r="D37" s="1179"/>
      <c r="E37" s="1180"/>
      <c r="F37" s="36">
        <v>2.2799999999999998</v>
      </c>
      <c r="G37" s="37">
        <v>1.24</v>
      </c>
      <c r="H37" s="37">
        <v>2.4900000000000002</v>
      </c>
      <c r="I37" s="37">
        <v>1.44</v>
      </c>
      <c r="J37" s="38">
        <v>1.94</v>
      </c>
      <c r="K37" s="22"/>
      <c r="L37" s="22"/>
      <c r="M37" s="22"/>
      <c r="N37" s="22"/>
      <c r="O37" s="22"/>
      <c r="P37" s="22"/>
    </row>
    <row r="38" spans="1:16" ht="39" customHeight="1">
      <c r="A38" s="22"/>
      <c r="B38" s="35"/>
      <c r="C38" s="1178" t="s">
        <v>537</v>
      </c>
      <c r="D38" s="1179"/>
      <c r="E38" s="1180"/>
      <c r="F38" s="36">
        <v>0.16</v>
      </c>
      <c r="G38" s="37">
        <v>0.62</v>
      </c>
      <c r="H38" s="37">
        <v>0.5</v>
      </c>
      <c r="I38" s="37">
        <v>0.92</v>
      </c>
      <c r="J38" s="38">
        <v>0.77</v>
      </c>
      <c r="K38" s="22"/>
      <c r="L38" s="22"/>
      <c r="M38" s="22"/>
      <c r="N38" s="22"/>
      <c r="O38" s="22"/>
      <c r="P38" s="22"/>
    </row>
    <row r="39" spans="1:16" ht="39" customHeight="1">
      <c r="A39" s="22"/>
      <c r="B39" s="35"/>
      <c r="C39" s="1178" t="s">
        <v>538</v>
      </c>
      <c r="D39" s="1179"/>
      <c r="E39" s="1180"/>
      <c r="F39" s="36">
        <v>0.36</v>
      </c>
      <c r="G39" s="37">
        <v>0.27</v>
      </c>
      <c r="H39" s="37">
        <v>0.38</v>
      </c>
      <c r="I39" s="37">
        <v>0</v>
      </c>
      <c r="J39" s="38">
        <v>0.09</v>
      </c>
      <c r="K39" s="22"/>
      <c r="L39" s="22"/>
      <c r="M39" s="22"/>
      <c r="N39" s="22"/>
      <c r="O39" s="22"/>
      <c r="P39" s="22"/>
    </row>
    <row r="40" spans="1:16" ht="39" customHeight="1">
      <c r="A40" s="22"/>
      <c r="B40" s="35"/>
      <c r="C40" s="1178" t="s">
        <v>539</v>
      </c>
      <c r="D40" s="1179"/>
      <c r="E40" s="1180"/>
      <c r="F40" s="36">
        <v>7.0000000000000007E-2</v>
      </c>
      <c r="G40" s="37">
        <v>0.09</v>
      </c>
      <c r="H40" s="37">
        <v>7.0000000000000007E-2</v>
      </c>
      <c r="I40" s="37">
        <v>0.08</v>
      </c>
      <c r="J40" s="38">
        <v>0.08</v>
      </c>
      <c r="K40" s="22"/>
      <c r="L40" s="22"/>
      <c r="M40" s="22"/>
      <c r="N40" s="22"/>
      <c r="O40" s="22"/>
      <c r="P40" s="22"/>
    </row>
    <row r="41" spans="1:16" ht="39" customHeight="1">
      <c r="A41" s="22"/>
      <c r="B41" s="35"/>
      <c r="C41" s="1178" t="s">
        <v>540</v>
      </c>
      <c r="D41" s="1179"/>
      <c r="E41" s="1180"/>
      <c r="F41" s="36">
        <v>0.03</v>
      </c>
      <c r="G41" s="37">
        <v>0.06</v>
      </c>
      <c r="H41" s="37">
        <v>0.04</v>
      </c>
      <c r="I41" s="37">
        <v>0.05</v>
      </c>
      <c r="J41" s="38">
        <v>0.08</v>
      </c>
      <c r="K41" s="22"/>
      <c r="L41" s="22"/>
      <c r="M41" s="22"/>
      <c r="N41" s="22"/>
      <c r="O41" s="22"/>
      <c r="P41" s="22"/>
    </row>
    <row r="42" spans="1:16" ht="39" customHeight="1">
      <c r="A42" s="22"/>
      <c r="B42" s="39"/>
      <c r="C42" s="1178" t="s">
        <v>541</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542</v>
      </c>
      <c r="D43" s="1182"/>
      <c r="E43" s="1183"/>
      <c r="F43" s="41">
        <v>0.05</v>
      </c>
      <c r="G43" s="42">
        <v>0.1</v>
      </c>
      <c r="H43" s="42">
        <v>0.1</v>
      </c>
      <c r="I43" s="42">
        <v>0.1</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16" zoomScale="90" zoomScaleNormal="90" zoomScaleSheetLayoutView="55" workbookViewId="0">
      <selection activeCell="O54" sqref="O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2501</v>
      </c>
      <c r="L45" s="60">
        <v>2888</v>
      </c>
      <c r="M45" s="60">
        <v>2951</v>
      </c>
      <c r="N45" s="60">
        <v>3141</v>
      </c>
      <c r="O45" s="61">
        <v>3341</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529</v>
      </c>
      <c r="L48" s="64">
        <v>488</v>
      </c>
      <c r="M48" s="64">
        <v>542</v>
      </c>
      <c r="N48" s="64">
        <v>479</v>
      </c>
      <c r="O48" s="65">
        <v>524</v>
      </c>
      <c r="P48" s="48"/>
      <c r="Q48" s="48"/>
      <c r="R48" s="48"/>
      <c r="S48" s="48"/>
      <c r="T48" s="48"/>
      <c r="U48" s="48"/>
    </row>
    <row r="49" spans="1:21" ht="30.75" customHeight="1">
      <c r="A49" s="48"/>
      <c r="B49" s="1196"/>
      <c r="C49" s="1197"/>
      <c r="D49" s="62"/>
      <c r="E49" s="1188" t="s">
        <v>16</v>
      </c>
      <c r="F49" s="1188"/>
      <c r="G49" s="1188"/>
      <c r="H49" s="1188"/>
      <c r="I49" s="1188"/>
      <c r="J49" s="1189"/>
      <c r="K49" s="63">
        <v>756</v>
      </c>
      <c r="L49" s="64">
        <v>722</v>
      </c>
      <c r="M49" s="64">
        <v>557</v>
      </c>
      <c r="N49" s="64">
        <v>544</v>
      </c>
      <c r="O49" s="65">
        <v>497</v>
      </c>
      <c r="P49" s="48"/>
      <c r="Q49" s="48"/>
      <c r="R49" s="48"/>
      <c r="S49" s="48"/>
      <c r="T49" s="48"/>
      <c r="U49" s="48"/>
    </row>
    <row r="50" spans="1:21" ht="30.75" customHeight="1">
      <c r="A50" s="48"/>
      <c r="B50" s="1196"/>
      <c r="C50" s="1197"/>
      <c r="D50" s="62"/>
      <c r="E50" s="1188" t="s">
        <v>17</v>
      </c>
      <c r="F50" s="1188"/>
      <c r="G50" s="1188"/>
      <c r="H50" s="1188"/>
      <c r="I50" s="1188"/>
      <c r="J50" s="1189"/>
      <c r="K50" s="63">
        <v>8</v>
      </c>
      <c r="L50" s="64">
        <v>8</v>
      </c>
      <c r="M50" s="64">
        <v>8</v>
      </c>
      <c r="N50" s="64">
        <v>20</v>
      </c>
      <c r="O50" s="65">
        <v>20</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2461</v>
      </c>
      <c r="L52" s="64">
        <v>2594</v>
      </c>
      <c r="M52" s="64">
        <v>2681</v>
      </c>
      <c r="N52" s="64">
        <v>2863</v>
      </c>
      <c r="O52" s="65">
        <v>2818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1333</v>
      </c>
      <c r="L53" s="69">
        <v>1512</v>
      </c>
      <c r="M53" s="69">
        <v>1377</v>
      </c>
      <c r="N53" s="69">
        <v>1321</v>
      </c>
      <c r="O53" s="70">
        <v>1564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28" zoomScale="80" zoomScaleNormal="80" zoomScaleSheetLayoutView="100" workbookViewId="0">
      <selection activeCell="M53" sqref="M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4" t="s">
        <v>24</v>
      </c>
      <c r="C41" s="1215"/>
      <c r="D41" s="81"/>
      <c r="E41" s="1216" t="s">
        <v>25</v>
      </c>
      <c r="F41" s="1216"/>
      <c r="G41" s="1216"/>
      <c r="H41" s="1217"/>
      <c r="I41" s="82">
        <v>22562</v>
      </c>
      <c r="J41" s="83">
        <v>22848</v>
      </c>
      <c r="K41" s="83">
        <v>22919</v>
      </c>
      <c r="L41" s="83">
        <v>22963</v>
      </c>
      <c r="M41" s="84">
        <v>22807</v>
      </c>
    </row>
    <row r="42" spans="2:13" ht="27.75" customHeight="1">
      <c r="B42" s="1204"/>
      <c r="C42" s="1205"/>
      <c r="D42" s="85"/>
      <c r="E42" s="1208" t="s">
        <v>26</v>
      </c>
      <c r="F42" s="1208"/>
      <c r="G42" s="1208"/>
      <c r="H42" s="1209"/>
      <c r="I42" s="86">
        <v>16</v>
      </c>
      <c r="J42" s="87">
        <v>8</v>
      </c>
      <c r="K42" s="87">
        <v>80</v>
      </c>
      <c r="L42" s="87">
        <v>60</v>
      </c>
      <c r="M42" s="88">
        <v>163</v>
      </c>
    </row>
    <row r="43" spans="2:13" ht="27.75" customHeight="1">
      <c r="B43" s="1204"/>
      <c r="C43" s="1205"/>
      <c r="D43" s="85"/>
      <c r="E43" s="1208" t="s">
        <v>27</v>
      </c>
      <c r="F43" s="1208"/>
      <c r="G43" s="1208"/>
      <c r="H43" s="1209"/>
      <c r="I43" s="86">
        <v>6206</v>
      </c>
      <c r="J43" s="87">
        <v>6034</v>
      </c>
      <c r="K43" s="87">
        <v>6010</v>
      </c>
      <c r="L43" s="87">
        <v>5751</v>
      </c>
      <c r="M43" s="88">
        <v>5712</v>
      </c>
    </row>
    <row r="44" spans="2:13" ht="27.75" customHeight="1">
      <c r="B44" s="1204"/>
      <c r="C44" s="1205"/>
      <c r="D44" s="85"/>
      <c r="E44" s="1208" t="s">
        <v>28</v>
      </c>
      <c r="F44" s="1208"/>
      <c r="G44" s="1208"/>
      <c r="H44" s="1209"/>
      <c r="I44" s="86">
        <v>5551</v>
      </c>
      <c r="J44" s="87">
        <v>5041</v>
      </c>
      <c r="K44" s="87">
        <v>4756</v>
      </c>
      <c r="L44" s="87">
        <v>4595</v>
      </c>
      <c r="M44" s="88">
        <v>5008</v>
      </c>
    </row>
    <row r="45" spans="2:13" ht="27.75" customHeight="1">
      <c r="B45" s="1204"/>
      <c r="C45" s="1205"/>
      <c r="D45" s="85"/>
      <c r="E45" s="1208" t="s">
        <v>29</v>
      </c>
      <c r="F45" s="1208"/>
      <c r="G45" s="1208"/>
      <c r="H45" s="1209"/>
      <c r="I45" s="86">
        <v>4883</v>
      </c>
      <c r="J45" s="87">
        <v>4519</v>
      </c>
      <c r="K45" s="87">
        <v>4239</v>
      </c>
      <c r="L45" s="87">
        <v>3797</v>
      </c>
      <c r="M45" s="88">
        <v>3431</v>
      </c>
    </row>
    <row r="46" spans="2:13" ht="27.75" customHeight="1">
      <c r="B46" s="1204"/>
      <c r="C46" s="1205"/>
      <c r="D46" s="85"/>
      <c r="E46" s="1208" t="s">
        <v>30</v>
      </c>
      <c r="F46" s="1208"/>
      <c r="G46" s="1208"/>
      <c r="H46" s="1209"/>
      <c r="I46" s="86">
        <v>9</v>
      </c>
      <c r="J46" s="87">
        <v>34</v>
      </c>
      <c r="K46" s="87">
        <v>17</v>
      </c>
      <c r="L46" s="87" t="s">
        <v>485</v>
      </c>
      <c r="M46" s="88" t="s">
        <v>485</v>
      </c>
    </row>
    <row r="47" spans="2:13" ht="27.75" customHeight="1">
      <c r="B47" s="1204"/>
      <c r="C47" s="1205"/>
      <c r="D47" s="85"/>
      <c r="E47" s="1208" t="s">
        <v>31</v>
      </c>
      <c r="F47" s="1208"/>
      <c r="G47" s="1208"/>
      <c r="H47" s="1209"/>
      <c r="I47" s="86" t="s">
        <v>485</v>
      </c>
      <c r="J47" s="87" t="s">
        <v>485</v>
      </c>
      <c r="K47" s="87" t="s">
        <v>485</v>
      </c>
      <c r="L47" s="87" t="s">
        <v>485</v>
      </c>
      <c r="M47" s="88" t="s">
        <v>485</v>
      </c>
    </row>
    <row r="48" spans="2:13" ht="27.75" customHeight="1">
      <c r="B48" s="1206"/>
      <c r="C48" s="1207"/>
      <c r="D48" s="85"/>
      <c r="E48" s="1208" t="s">
        <v>32</v>
      </c>
      <c r="F48" s="1208"/>
      <c r="G48" s="1208"/>
      <c r="H48" s="1209"/>
      <c r="I48" s="86" t="s">
        <v>485</v>
      </c>
      <c r="J48" s="87" t="s">
        <v>485</v>
      </c>
      <c r="K48" s="87" t="s">
        <v>485</v>
      </c>
      <c r="L48" s="87" t="s">
        <v>485</v>
      </c>
      <c r="M48" s="88" t="s">
        <v>485</v>
      </c>
    </row>
    <row r="49" spans="2:13" ht="27.75" customHeight="1">
      <c r="B49" s="1202" t="s">
        <v>33</v>
      </c>
      <c r="C49" s="1203"/>
      <c r="D49" s="89"/>
      <c r="E49" s="1208" t="s">
        <v>34</v>
      </c>
      <c r="F49" s="1208"/>
      <c r="G49" s="1208"/>
      <c r="H49" s="1209"/>
      <c r="I49" s="86">
        <v>7293</v>
      </c>
      <c r="J49" s="87">
        <v>6668</v>
      </c>
      <c r="K49" s="87">
        <v>6822</v>
      </c>
      <c r="L49" s="87">
        <v>6482</v>
      </c>
      <c r="M49" s="88">
        <v>6353</v>
      </c>
    </row>
    <row r="50" spans="2:13" ht="27.75" customHeight="1">
      <c r="B50" s="1204"/>
      <c r="C50" s="1205"/>
      <c r="D50" s="85"/>
      <c r="E50" s="1208" t="s">
        <v>35</v>
      </c>
      <c r="F50" s="1208"/>
      <c r="G50" s="1208"/>
      <c r="H50" s="1209"/>
      <c r="I50" s="86">
        <v>2954</v>
      </c>
      <c r="J50" s="87">
        <v>2730</v>
      </c>
      <c r="K50" s="87">
        <v>2774</v>
      </c>
      <c r="L50" s="87">
        <v>2776</v>
      </c>
      <c r="M50" s="88">
        <v>2738</v>
      </c>
    </row>
    <row r="51" spans="2:13" ht="27.75" customHeight="1">
      <c r="B51" s="1206"/>
      <c r="C51" s="1207"/>
      <c r="D51" s="85"/>
      <c r="E51" s="1208" t="s">
        <v>36</v>
      </c>
      <c r="F51" s="1208"/>
      <c r="G51" s="1208"/>
      <c r="H51" s="1209"/>
      <c r="I51" s="86">
        <v>24289</v>
      </c>
      <c r="J51" s="87">
        <v>24708</v>
      </c>
      <c r="K51" s="87">
        <v>25114</v>
      </c>
      <c r="L51" s="87">
        <v>25139</v>
      </c>
      <c r="M51" s="88">
        <v>25497</v>
      </c>
    </row>
    <row r="52" spans="2:13" ht="27.75" customHeight="1" thickBot="1">
      <c r="B52" s="1210" t="s">
        <v>37</v>
      </c>
      <c r="C52" s="1211"/>
      <c r="D52" s="90"/>
      <c r="E52" s="1212" t="s">
        <v>38</v>
      </c>
      <c r="F52" s="1212"/>
      <c r="G52" s="1212"/>
      <c r="H52" s="1213"/>
      <c r="I52" s="91">
        <v>4690</v>
      </c>
      <c r="J52" s="92">
        <v>4378</v>
      </c>
      <c r="K52" s="92">
        <v>3309</v>
      </c>
      <c r="L52" s="92">
        <v>2768</v>
      </c>
      <c r="M52" s="93">
        <v>2533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54"/>
      <c r="H43" s="1231"/>
      <c r="I43" s="1231"/>
      <c r="J43" s="1231"/>
      <c r="K43" s="1231"/>
      <c r="L43" s="1231"/>
      <c r="M43" s="1231"/>
      <c r="N43" s="1231"/>
      <c r="O43" s="1232"/>
    </row>
    <row r="44" spans="2:17">
      <c r="B44" s="248"/>
      <c r="C44" s="244"/>
      <c r="D44" s="244"/>
      <c r="E44" s="244"/>
      <c r="F44" s="244"/>
      <c r="G44" s="1233"/>
      <c r="H44" s="1234"/>
      <c r="I44" s="1234"/>
      <c r="J44" s="1234"/>
      <c r="K44" s="1234"/>
      <c r="L44" s="1234"/>
      <c r="M44" s="1234"/>
      <c r="N44" s="1234"/>
      <c r="O44" s="1235"/>
    </row>
    <row r="45" spans="2:17">
      <c r="B45" s="248"/>
      <c r="C45" s="244"/>
      <c r="D45" s="244"/>
      <c r="E45" s="244"/>
      <c r="F45" s="244"/>
      <c r="G45" s="1233"/>
      <c r="H45" s="1234"/>
      <c r="I45" s="1234"/>
      <c r="J45" s="1234"/>
      <c r="K45" s="1234"/>
      <c r="L45" s="1234"/>
      <c r="M45" s="1234"/>
      <c r="N45" s="1234"/>
      <c r="O45" s="1235"/>
    </row>
    <row r="46" spans="2:17">
      <c r="B46" s="248"/>
      <c r="C46" s="244"/>
      <c r="D46" s="244"/>
      <c r="E46" s="244"/>
      <c r="F46" s="244"/>
      <c r="G46" s="1233"/>
      <c r="H46" s="1234"/>
      <c r="I46" s="1234"/>
      <c r="J46" s="1234"/>
      <c r="K46" s="1234"/>
      <c r="L46" s="1234"/>
      <c r="M46" s="1234"/>
      <c r="N46" s="1234"/>
      <c r="O46" s="1235"/>
    </row>
    <row r="47" spans="2:17">
      <c r="B47" s="248"/>
      <c r="C47" s="244"/>
      <c r="D47" s="244"/>
      <c r="E47" s="244"/>
      <c r="F47" s="244"/>
      <c r="G47" s="1236"/>
      <c r="H47" s="1237"/>
      <c r="I47" s="1237"/>
      <c r="J47" s="1237"/>
      <c r="K47" s="1237"/>
      <c r="L47" s="1237"/>
      <c r="M47" s="1237"/>
      <c r="N47" s="1237"/>
      <c r="O47" s="1238"/>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39"/>
      <c r="H50" s="1240"/>
      <c r="I50" s="1240"/>
      <c r="J50" s="1241"/>
      <c r="K50" s="354" t="s">
        <v>524</v>
      </c>
      <c r="L50" s="354" t="s">
        <v>525</v>
      </c>
      <c r="M50" s="354" t="s">
        <v>526</v>
      </c>
      <c r="N50" s="354" t="s">
        <v>527</v>
      </c>
      <c r="O50" s="354" t="s">
        <v>528</v>
      </c>
    </row>
    <row r="51" spans="1:17">
      <c r="B51" s="248"/>
      <c r="C51" s="244"/>
      <c r="D51" s="244"/>
      <c r="E51" s="244"/>
      <c r="F51" s="244"/>
      <c r="G51" s="1242" t="s">
        <v>559</v>
      </c>
      <c r="H51" s="1243"/>
      <c r="I51" s="1248" t="s">
        <v>560</v>
      </c>
      <c r="J51" s="1248"/>
      <c r="K51" s="1252"/>
      <c r="L51" s="1252"/>
      <c r="M51" s="1252"/>
      <c r="N51" s="1252"/>
      <c r="O51" s="1252"/>
    </row>
    <row r="52" spans="1:17">
      <c r="B52" s="248"/>
      <c r="C52" s="244"/>
      <c r="D52" s="244"/>
      <c r="E52" s="244"/>
      <c r="F52" s="244"/>
      <c r="G52" s="1244"/>
      <c r="H52" s="1245"/>
      <c r="I52" s="1249"/>
      <c r="J52" s="1249"/>
      <c r="K52" s="1218"/>
      <c r="L52" s="1218"/>
      <c r="M52" s="1218"/>
      <c r="N52" s="1218"/>
      <c r="O52" s="1218"/>
    </row>
    <row r="53" spans="1:17">
      <c r="A53" s="355"/>
      <c r="B53" s="248"/>
      <c r="C53" s="244"/>
      <c r="D53" s="244"/>
      <c r="E53" s="244"/>
      <c r="F53" s="244"/>
      <c r="G53" s="1244"/>
      <c r="H53" s="1245"/>
      <c r="I53" s="1228" t="s">
        <v>561</v>
      </c>
      <c r="J53" s="1228"/>
      <c r="K53" s="1253"/>
      <c r="L53" s="1253"/>
      <c r="M53" s="1253"/>
      <c r="N53" s="1253"/>
      <c r="O53" s="1253"/>
    </row>
    <row r="54" spans="1:17">
      <c r="A54" s="355"/>
      <c r="B54" s="248"/>
      <c r="C54" s="244"/>
      <c r="D54" s="244"/>
      <c r="E54" s="244"/>
      <c r="F54" s="244"/>
      <c r="G54" s="1246"/>
      <c r="H54" s="1247"/>
      <c r="I54" s="1228"/>
      <c r="J54" s="1228"/>
      <c r="K54" s="1251"/>
      <c r="L54" s="1251"/>
      <c r="M54" s="1251"/>
      <c r="N54" s="1251"/>
      <c r="O54" s="1251"/>
    </row>
    <row r="55" spans="1:17">
      <c r="A55" s="355"/>
      <c r="B55" s="248"/>
      <c r="C55" s="244"/>
      <c r="D55" s="244"/>
      <c r="E55" s="244"/>
      <c r="F55" s="244"/>
      <c r="G55" s="1222" t="s">
        <v>562</v>
      </c>
      <c r="H55" s="1223"/>
      <c r="I55" s="1228" t="s">
        <v>560</v>
      </c>
      <c r="J55" s="1228"/>
      <c r="K55" s="1252"/>
      <c r="L55" s="1252"/>
      <c r="M55" s="1252"/>
      <c r="N55" s="1252"/>
      <c r="O55" s="1252"/>
    </row>
    <row r="56" spans="1:17">
      <c r="A56" s="355"/>
      <c r="B56" s="248"/>
      <c r="C56" s="244"/>
      <c r="D56" s="244"/>
      <c r="E56" s="244"/>
      <c r="F56" s="244"/>
      <c r="G56" s="1224"/>
      <c r="H56" s="1225"/>
      <c r="I56" s="1228"/>
      <c r="J56" s="1228"/>
      <c r="K56" s="1218"/>
      <c r="L56" s="1218"/>
      <c r="M56" s="1218"/>
      <c r="N56" s="1218"/>
      <c r="O56" s="1218"/>
    </row>
    <row r="57" spans="1:17" s="355" customFormat="1">
      <c r="B57" s="356"/>
      <c r="C57" s="352"/>
      <c r="D57" s="352"/>
      <c r="E57" s="352"/>
      <c r="F57" s="352"/>
      <c r="G57" s="1224"/>
      <c r="H57" s="1225"/>
      <c r="I57" s="1220" t="s">
        <v>563</v>
      </c>
      <c r="J57" s="1220"/>
      <c r="K57" s="1253"/>
      <c r="L57" s="1253"/>
      <c r="M57" s="1253"/>
      <c r="N57" s="1253"/>
      <c r="O57" s="1253"/>
      <c r="P57" s="357"/>
      <c r="Q57" s="356"/>
    </row>
    <row r="58" spans="1:17" s="355" customFormat="1">
      <c r="A58" s="243"/>
      <c r="B58" s="356"/>
      <c r="C58" s="352"/>
      <c r="D58" s="352"/>
      <c r="E58" s="352"/>
      <c r="F58" s="352"/>
      <c r="G58" s="1226"/>
      <c r="H58" s="1227"/>
      <c r="I58" s="1220"/>
      <c r="J58" s="1220"/>
      <c r="K58" s="1251"/>
      <c r="L58" s="1251"/>
      <c r="M58" s="1251"/>
      <c r="N58" s="1251"/>
      <c r="O58" s="125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30" t="s">
        <v>567</v>
      </c>
      <c r="H65" s="1231"/>
      <c r="I65" s="1231"/>
      <c r="J65" s="1231"/>
      <c r="K65" s="1231"/>
      <c r="L65" s="1231"/>
      <c r="M65" s="1231"/>
      <c r="N65" s="1231"/>
      <c r="O65" s="1232"/>
    </row>
    <row r="66" spans="2:30">
      <c r="B66" s="248"/>
      <c r="C66" s="244"/>
      <c r="D66" s="244"/>
      <c r="E66" s="244"/>
      <c r="F66" s="244"/>
      <c r="G66" s="1233"/>
      <c r="H66" s="1234"/>
      <c r="I66" s="1234"/>
      <c r="J66" s="1234"/>
      <c r="K66" s="1234"/>
      <c r="L66" s="1234"/>
      <c r="M66" s="1234"/>
      <c r="N66" s="1234"/>
      <c r="O66" s="1235"/>
    </row>
    <row r="67" spans="2:30">
      <c r="B67" s="248"/>
      <c r="C67" s="244"/>
      <c r="D67" s="244"/>
      <c r="E67" s="244"/>
      <c r="F67" s="244"/>
      <c r="G67" s="1233"/>
      <c r="H67" s="1234"/>
      <c r="I67" s="1234"/>
      <c r="J67" s="1234"/>
      <c r="K67" s="1234"/>
      <c r="L67" s="1234"/>
      <c r="M67" s="1234"/>
      <c r="N67" s="1234"/>
      <c r="O67" s="1235"/>
    </row>
    <row r="68" spans="2:30">
      <c r="B68" s="248"/>
      <c r="C68" s="244"/>
      <c r="D68" s="244"/>
      <c r="E68" s="244"/>
      <c r="F68" s="244"/>
      <c r="G68" s="1233"/>
      <c r="H68" s="1234"/>
      <c r="I68" s="1234"/>
      <c r="J68" s="1234"/>
      <c r="K68" s="1234"/>
      <c r="L68" s="1234"/>
      <c r="M68" s="1234"/>
      <c r="N68" s="1234"/>
      <c r="O68" s="1235"/>
    </row>
    <row r="69" spans="2:30">
      <c r="B69" s="248"/>
      <c r="C69" s="244"/>
      <c r="D69" s="244"/>
      <c r="E69" s="244"/>
      <c r="F69" s="244"/>
      <c r="G69" s="1236"/>
      <c r="H69" s="1237"/>
      <c r="I69" s="1237"/>
      <c r="J69" s="1237"/>
      <c r="K69" s="1237"/>
      <c r="L69" s="1237"/>
      <c r="M69" s="1237"/>
      <c r="N69" s="1237"/>
      <c r="O69" s="123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9"/>
      <c r="H72" s="1240"/>
      <c r="I72" s="1240"/>
      <c r="J72" s="1241"/>
      <c r="K72" s="354" t="s">
        <v>524</v>
      </c>
      <c r="L72" s="354" t="s">
        <v>525</v>
      </c>
      <c r="M72" s="354" t="s">
        <v>526</v>
      </c>
      <c r="N72" s="354" t="s">
        <v>527</v>
      </c>
      <c r="O72" s="354" t="s">
        <v>528</v>
      </c>
    </row>
    <row r="73" spans="2:30">
      <c r="B73" s="248"/>
      <c r="C73" s="244"/>
      <c r="D73" s="244"/>
      <c r="E73" s="244"/>
      <c r="F73" s="244"/>
      <c r="G73" s="1242" t="s">
        <v>559</v>
      </c>
      <c r="H73" s="1243"/>
      <c r="I73" s="1248" t="s">
        <v>560</v>
      </c>
      <c r="J73" s="1248"/>
      <c r="K73" s="1229">
        <v>36.1</v>
      </c>
      <c r="L73" s="1229">
        <v>33.9</v>
      </c>
      <c r="M73" s="1218">
        <v>25.5</v>
      </c>
      <c r="N73" s="1218">
        <v>21.6</v>
      </c>
      <c r="O73" s="1218">
        <v>19.5</v>
      </c>
      <c r="S73" s="243">
        <v>9.9</v>
      </c>
    </row>
    <row r="74" spans="2:30">
      <c r="B74" s="248"/>
      <c r="C74" s="244"/>
      <c r="D74" s="244"/>
      <c r="E74" s="244"/>
      <c r="F74" s="244"/>
      <c r="G74" s="1244"/>
      <c r="H74" s="1245"/>
      <c r="I74" s="1249"/>
      <c r="J74" s="1249"/>
      <c r="K74" s="1229"/>
      <c r="L74" s="1229"/>
      <c r="M74" s="1218"/>
      <c r="N74" s="1218"/>
      <c r="O74" s="1218"/>
    </row>
    <row r="75" spans="2:30">
      <c r="B75" s="248"/>
      <c r="C75" s="244"/>
      <c r="D75" s="244"/>
      <c r="E75" s="244"/>
      <c r="F75" s="244"/>
      <c r="G75" s="1244"/>
      <c r="H75" s="1245"/>
      <c r="I75" s="1228" t="s">
        <v>566</v>
      </c>
      <c r="J75" s="1228"/>
      <c r="K75" s="1250">
        <v>10</v>
      </c>
      <c r="L75" s="1250">
        <v>10.4</v>
      </c>
      <c r="M75" s="1250">
        <v>10.8</v>
      </c>
      <c r="N75" s="1250">
        <v>10.8</v>
      </c>
      <c r="O75" s="1250">
        <v>11</v>
      </c>
      <c r="U75" s="243">
        <v>81.2</v>
      </c>
      <c r="W75" s="243">
        <v>87.2</v>
      </c>
      <c r="Y75" s="243">
        <v>99.8</v>
      </c>
      <c r="AA75" s="243">
        <v>109.5</v>
      </c>
      <c r="AC75" s="243">
        <v>115.2</v>
      </c>
    </row>
    <row r="76" spans="2:30">
      <c r="B76" s="248"/>
      <c r="C76" s="244"/>
      <c r="D76" s="244"/>
      <c r="E76" s="244"/>
      <c r="F76" s="244"/>
      <c r="G76" s="1246"/>
      <c r="H76" s="1247"/>
      <c r="I76" s="1228"/>
      <c r="J76" s="1228"/>
      <c r="K76" s="1251"/>
      <c r="L76" s="1251"/>
      <c r="M76" s="1251"/>
      <c r="N76" s="1251"/>
      <c r="O76" s="1251"/>
    </row>
    <row r="77" spans="2:30">
      <c r="B77" s="248"/>
      <c r="C77" s="244"/>
      <c r="D77" s="244"/>
      <c r="E77" s="244"/>
      <c r="F77" s="244"/>
      <c r="G77" s="1222" t="s">
        <v>562</v>
      </c>
      <c r="H77" s="1223"/>
      <c r="I77" s="1228" t="s">
        <v>560</v>
      </c>
      <c r="J77" s="1228"/>
      <c r="K77" s="1229">
        <v>69.2</v>
      </c>
      <c r="L77" s="1229">
        <v>58.2</v>
      </c>
      <c r="M77" s="1218">
        <v>50.3</v>
      </c>
      <c r="N77" s="1218">
        <v>45.9</v>
      </c>
      <c r="O77" s="1218">
        <v>37.299999999999997</v>
      </c>
      <c r="R77" s="243">
        <v>12.3</v>
      </c>
      <c r="T77" s="243">
        <v>11.1</v>
      </c>
    </row>
    <row r="78" spans="2:30">
      <c r="B78" s="248"/>
      <c r="C78" s="244"/>
      <c r="D78" s="244"/>
      <c r="E78" s="244"/>
      <c r="F78" s="244"/>
      <c r="G78" s="1224"/>
      <c r="H78" s="1225"/>
      <c r="I78" s="1228"/>
      <c r="J78" s="1228"/>
      <c r="K78" s="1229"/>
      <c r="L78" s="1229"/>
      <c r="M78" s="1218"/>
      <c r="N78" s="1218"/>
      <c r="O78" s="1218"/>
    </row>
    <row r="79" spans="2:30">
      <c r="B79" s="248"/>
      <c r="C79" s="244"/>
      <c r="D79" s="244"/>
      <c r="E79" s="244"/>
      <c r="F79" s="244"/>
      <c r="G79" s="1224"/>
      <c r="H79" s="1225"/>
      <c r="I79" s="1219" t="s">
        <v>566</v>
      </c>
      <c r="J79" s="1220"/>
      <c r="K79" s="1221">
        <v>11.1</v>
      </c>
      <c r="L79" s="1221">
        <v>10.3</v>
      </c>
      <c r="M79" s="1221">
        <v>9.6</v>
      </c>
      <c r="N79" s="1221">
        <v>8.8000000000000007</v>
      </c>
      <c r="O79" s="1221">
        <v>7.8</v>
      </c>
      <c r="V79" s="243">
        <v>53.5</v>
      </c>
      <c r="X79" s="243">
        <v>48.2</v>
      </c>
      <c r="Z79" s="243">
        <v>34.200000000000003</v>
      </c>
      <c r="AB79" s="243">
        <v>30.3</v>
      </c>
      <c r="AD79" s="243">
        <v>28.9</v>
      </c>
    </row>
    <row r="80" spans="2:30">
      <c r="B80" s="248"/>
      <c r="C80" s="244"/>
      <c r="D80" s="244"/>
      <c r="E80" s="244"/>
      <c r="F80" s="244"/>
      <c r="G80" s="1226"/>
      <c r="H80" s="1227"/>
      <c r="I80" s="1220"/>
      <c r="J80" s="1220"/>
      <c r="K80" s="1221"/>
      <c r="L80" s="1221"/>
      <c r="M80" s="1221"/>
      <c r="N80" s="1221"/>
      <c r="O80" s="122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56932</v>
      </c>
      <c r="E3" s="116"/>
      <c r="F3" s="117">
        <v>47569</v>
      </c>
      <c r="G3" s="118"/>
      <c r="H3" s="119"/>
    </row>
    <row r="4" spans="1:8">
      <c r="A4" s="120"/>
      <c r="B4" s="121"/>
      <c r="C4" s="122"/>
      <c r="D4" s="123">
        <v>26796</v>
      </c>
      <c r="E4" s="124"/>
      <c r="F4" s="125">
        <v>26255</v>
      </c>
      <c r="G4" s="126"/>
      <c r="H4" s="127"/>
    </row>
    <row r="5" spans="1:8">
      <c r="A5" s="108" t="s">
        <v>518</v>
      </c>
      <c r="B5" s="113"/>
      <c r="C5" s="114"/>
      <c r="D5" s="115">
        <v>58356</v>
      </c>
      <c r="E5" s="116"/>
      <c r="F5" s="117">
        <v>50880</v>
      </c>
      <c r="G5" s="118"/>
      <c r="H5" s="119"/>
    </row>
    <row r="6" spans="1:8">
      <c r="A6" s="120"/>
      <c r="B6" s="121"/>
      <c r="C6" s="122"/>
      <c r="D6" s="123">
        <v>28665</v>
      </c>
      <c r="E6" s="124"/>
      <c r="F6" s="125">
        <v>26879</v>
      </c>
      <c r="G6" s="126"/>
      <c r="H6" s="127"/>
    </row>
    <row r="7" spans="1:8">
      <c r="A7" s="108" t="s">
        <v>519</v>
      </c>
      <c r="B7" s="113"/>
      <c r="C7" s="114"/>
      <c r="D7" s="115">
        <v>55258</v>
      </c>
      <c r="E7" s="116"/>
      <c r="F7" s="117">
        <v>63956</v>
      </c>
      <c r="G7" s="118"/>
      <c r="H7" s="119"/>
    </row>
    <row r="8" spans="1:8">
      <c r="A8" s="120"/>
      <c r="B8" s="121"/>
      <c r="C8" s="122"/>
      <c r="D8" s="123">
        <v>18033</v>
      </c>
      <c r="E8" s="124"/>
      <c r="F8" s="125">
        <v>29239</v>
      </c>
      <c r="G8" s="126"/>
      <c r="H8" s="127"/>
    </row>
    <row r="9" spans="1:8">
      <c r="A9" s="108" t="s">
        <v>520</v>
      </c>
      <c r="B9" s="113"/>
      <c r="C9" s="114"/>
      <c r="D9" s="115">
        <v>58319</v>
      </c>
      <c r="E9" s="116"/>
      <c r="F9" s="117">
        <v>66255</v>
      </c>
      <c r="G9" s="118"/>
      <c r="H9" s="119"/>
    </row>
    <row r="10" spans="1:8">
      <c r="A10" s="120"/>
      <c r="B10" s="121"/>
      <c r="C10" s="122"/>
      <c r="D10" s="123">
        <v>20978</v>
      </c>
      <c r="E10" s="124"/>
      <c r="F10" s="125">
        <v>31822</v>
      </c>
      <c r="G10" s="126"/>
      <c r="H10" s="127"/>
    </row>
    <row r="11" spans="1:8">
      <c r="A11" s="108" t="s">
        <v>521</v>
      </c>
      <c r="B11" s="113"/>
      <c r="C11" s="114"/>
      <c r="D11" s="115">
        <v>74156</v>
      </c>
      <c r="E11" s="116"/>
      <c r="F11" s="117">
        <v>54227</v>
      </c>
      <c r="G11" s="118"/>
      <c r="H11" s="119"/>
    </row>
    <row r="12" spans="1:8">
      <c r="A12" s="120"/>
      <c r="B12" s="121"/>
      <c r="C12" s="128"/>
      <c r="D12" s="123">
        <v>26156</v>
      </c>
      <c r="E12" s="124"/>
      <c r="F12" s="125">
        <v>29694</v>
      </c>
      <c r="G12" s="126"/>
      <c r="H12" s="127"/>
    </row>
    <row r="13" spans="1:8">
      <c r="A13" s="108"/>
      <c r="B13" s="113"/>
      <c r="C13" s="129"/>
      <c r="D13" s="130">
        <v>60604</v>
      </c>
      <c r="E13" s="131"/>
      <c r="F13" s="132">
        <v>56577</v>
      </c>
      <c r="G13" s="133"/>
      <c r="H13" s="119"/>
    </row>
    <row r="14" spans="1:8">
      <c r="A14" s="120"/>
      <c r="B14" s="121"/>
      <c r="C14" s="122"/>
      <c r="D14" s="123">
        <v>24126</v>
      </c>
      <c r="E14" s="124"/>
      <c r="F14" s="125">
        <v>28778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3.79</v>
      </c>
      <c r="C19" s="134">
        <f>ROUND(VALUE(SUBSTITUTE(実質収支比率等に係る経年分析!G$48,"▲","-")),2)</f>
        <v>4.2699999999999996</v>
      </c>
      <c r="D19" s="134">
        <f>ROUND(VALUE(SUBSTITUTE(実質収支比率等に係る経年分析!H$48,"▲","-")),2)</f>
        <v>5.0999999999999996</v>
      </c>
      <c r="E19" s="134">
        <f>ROUND(VALUE(SUBSTITUTE(実質収支比率等に係る経年分析!I$48,"▲","-")),2)</f>
        <v>4.78</v>
      </c>
      <c r="F19" s="134">
        <f>ROUND(VALUE(SUBSTITUTE(実質収支比率等に係る経年分析!J$48,"▲","-")),2)</f>
        <v>4.78</v>
      </c>
    </row>
    <row r="20" spans="1:11">
      <c r="A20" s="134" t="s">
        <v>43</v>
      </c>
      <c r="B20" s="134">
        <f>ROUND(VALUE(SUBSTITUTE(実質収支比率等に係る経年分析!F$47,"▲","-")),2)</f>
        <v>23.01</v>
      </c>
      <c r="C20" s="134">
        <f>ROUND(VALUE(SUBSTITUTE(実質収支比率等に係る経年分析!G$47,"▲","-")),2)</f>
        <v>20.88</v>
      </c>
      <c r="D20" s="134">
        <f>ROUND(VALUE(SUBSTITUTE(実質収支比率等に係る経年分析!H$47,"▲","-")),2)</f>
        <v>20.41</v>
      </c>
      <c r="E20" s="134">
        <f>ROUND(VALUE(SUBSTITUTE(実質収支比率等に係る経年分析!I$47,"▲","-")),2)</f>
        <v>19.72</v>
      </c>
      <c r="F20" s="134">
        <f>ROUND(VALUE(SUBSTITUTE(実質収支比率等に係る経年分析!J$47,"▲","-")),2)</f>
        <v>20.18</v>
      </c>
    </row>
    <row r="21" spans="1:11">
      <c r="A21" s="134" t="s">
        <v>44</v>
      </c>
      <c r="B21" s="134">
        <f>IF(ISNUMBER(VALUE(SUBSTITUTE(実質収支比率等に係る経年分析!F$49,"▲","-"))),ROUND(VALUE(SUBSTITUTE(実質収支比率等に係る経年分析!F$49,"▲","-")),2),NA())</f>
        <v>5.15</v>
      </c>
      <c r="C21" s="134">
        <f>IF(ISNUMBER(VALUE(SUBSTITUTE(実質収支比率等に係る経年分析!G$49,"▲","-"))),ROUND(VALUE(SUBSTITUTE(実質収支比率等に係る経年分析!G$49,"▲","-")),2),NA())</f>
        <v>-2.77</v>
      </c>
      <c r="D21" s="134">
        <f>IF(ISNUMBER(VALUE(SUBSTITUTE(実質収支比率等に係る経年分析!H$49,"▲","-"))),ROUND(VALUE(SUBSTITUTE(実質収支比率等に係る経年分析!H$49,"▲","-")),2),NA())</f>
        <v>-1.1000000000000001</v>
      </c>
      <c r="E21" s="134">
        <f>IF(ISNUMBER(VALUE(SUBSTITUTE(実質収支比率等に係る経年分析!I$49,"▲","-"))),ROUND(VALUE(SUBSTITUTE(実質収支比率等に係る経年分析!I$49,"▲","-")),2),NA())</f>
        <v>-3.56</v>
      </c>
      <c r="F21" s="134">
        <f>IF(ISNUMBER(VALUE(SUBSTITUTE(実質収支比率等に係る経年分析!J$49,"▲","-"))),ROUND(VALUE(SUBSTITUTE(実質収支比率等に係る経年分析!J$49,"▲","-")),2),NA())</f>
        <v>-1.88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学校給食センター事業特別会計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介護保険事業勘定特別会計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c r="A33" s="135" t="str">
        <f>IF(連結実質赤字比率に係る赤字・黒字の構成分析!C$37="",NA(),連結実質赤字比率に係る赤字・黒字の構成分析!C$37)</f>
        <v>国民健康保険事業勘定特別会計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2.2799999999999998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2.4900000000000002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1.94</v>
      </c>
    </row>
    <row r="34" spans="1:16">
      <c r="A34" s="135" t="str">
        <f>IF(連結実質赤字比率に係る赤字・黒字の構成分析!C$36="",NA(),連結実質赤字比率に係る赤字・黒字の構成分析!C$36)</f>
        <v>国民健康保険鬼石病院事業会計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4.0599999999999996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9.1199999999999992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2461</v>
      </c>
      <c r="E42" s="136"/>
      <c r="F42" s="136"/>
      <c r="G42" s="136">
        <f>'実質公債費比率（分子）の構造'!L$52</f>
        <v>2594</v>
      </c>
      <c r="H42" s="136"/>
      <c r="I42" s="136"/>
      <c r="J42" s="136">
        <f>'実質公債費比率（分子）の構造'!M$52</f>
        <v>2681</v>
      </c>
      <c r="K42" s="136"/>
      <c r="L42" s="136"/>
      <c r="M42" s="136">
        <f>'実質公債費比率（分子）の構造'!N$52</f>
        <v>2863</v>
      </c>
      <c r="N42" s="136"/>
      <c r="O42" s="136"/>
      <c r="P42" s="136">
        <f>'実質公債費比率（分子）の構造'!O$52</f>
        <v>2818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20</v>
      </c>
      <c r="L44" s="136"/>
      <c r="M44" s="136"/>
      <c r="N44" s="136">
        <f>'実質公債費比率（分子）の構造'!O$50</f>
        <v>20</v>
      </c>
      <c r="O44" s="136"/>
      <c r="P44" s="136"/>
    </row>
    <row r="45" spans="1:16">
      <c r="A45" s="136" t="s">
        <v>54</v>
      </c>
      <c r="B45" s="136">
        <f>'実質公債費比率（分子）の構造'!K$49</f>
        <v>756</v>
      </c>
      <c r="C45" s="136"/>
      <c r="D45" s="136"/>
      <c r="E45" s="136">
        <f>'実質公債費比率（分子）の構造'!L$49</f>
        <v>722</v>
      </c>
      <c r="F45" s="136"/>
      <c r="G45" s="136"/>
      <c r="H45" s="136">
        <f>'実質公債費比率（分子）の構造'!M$49</f>
        <v>557</v>
      </c>
      <c r="I45" s="136"/>
      <c r="J45" s="136"/>
      <c r="K45" s="136">
        <f>'実質公債費比率（分子）の構造'!N$49</f>
        <v>544</v>
      </c>
      <c r="L45" s="136"/>
      <c r="M45" s="136"/>
      <c r="N45" s="136">
        <f>'実質公債費比率（分子）の構造'!O$49</f>
        <v>497</v>
      </c>
      <c r="O45" s="136"/>
      <c r="P45" s="136"/>
    </row>
    <row r="46" spans="1:16">
      <c r="A46" s="136" t="s">
        <v>55</v>
      </c>
      <c r="B46" s="136">
        <f>'実質公債費比率（分子）の構造'!K$48</f>
        <v>529</v>
      </c>
      <c r="C46" s="136"/>
      <c r="D46" s="136"/>
      <c r="E46" s="136">
        <f>'実質公債費比率（分子）の構造'!L$48</f>
        <v>488</v>
      </c>
      <c r="F46" s="136"/>
      <c r="G46" s="136"/>
      <c r="H46" s="136">
        <f>'実質公債費比率（分子）の構造'!M$48</f>
        <v>542</v>
      </c>
      <c r="I46" s="136"/>
      <c r="J46" s="136"/>
      <c r="K46" s="136">
        <f>'実質公債費比率（分子）の構造'!N$48</f>
        <v>479</v>
      </c>
      <c r="L46" s="136"/>
      <c r="M46" s="136"/>
      <c r="N46" s="136">
        <f>'実質公債費比率（分子）の構造'!O$48</f>
        <v>524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2501</v>
      </c>
      <c r="C49" s="136"/>
      <c r="D49" s="136"/>
      <c r="E49" s="136">
        <f>'実質公債費比率（分子）の構造'!L$45</f>
        <v>2888</v>
      </c>
      <c r="F49" s="136"/>
      <c r="G49" s="136"/>
      <c r="H49" s="136">
        <f>'実質公債費比率（分子）の構造'!M$45</f>
        <v>2951</v>
      </c>
      <c r="I49" s="136"/>
      <c r="J49" s="136"/>
      <c r="K49" s="136">
        <f>'実質公債費比率（分子）の構造'!N$45</f>
        <v>3141</v>
      </c>
      <c r="L49" s="136"/>
      <c r="M49" s="136"/>
      <c r="N49" s="136">
        <f>'実質公債費比率（分子）の構造'!O$45</f>
        <v>3341</v>
      </c>
      <c r="O49" s="136"/>
      <c r="P49" s="136"/>
    </row>
    <row r="50" spans="1:16">
      <c r="A50" s="136" t="s">
        <v>59</v>
      </c>
      <c r="B50" s="136" t="e">
        <f>NA()</f>
        <v>#N/A</v>
      </c>
      <c r="C50" s="136">
        <f>IF(ISNUMBER('実質公債費比率（分子）の構造'!K$53),'実質公債費比率（分子）の構造'!K$53,NA())</f>
        <v>1333</v>
      </c>
      <c r="D50" s="136" t="e">
        <f>NA()</f>
        <v>#N/A</v>
      </c>
      <c r="E50" s="136" t="e">
        <f>NA()</f>
        <v>#N/A</v>
      </c>
      <c r="F50" s="136">
        <f>IF(ISNUMBER('実質公債費比率（分子）の構造'!L$53),'実質公債費比率（分子）の構造'!L$53,NA())</f>
        <v>1512</v>
      </c>
      <c r="G50" s="136" t="e">
        <f>NA()</f>
        <v>#N/A</v>
      </c>
      <c r="H50" s="136" t="e">
        <f>NA()</f>
        <v>#N/A</v>
      </c>
      <c r="I50" s="136">
        <f>IF(ISNUMBER('実質公債費比率（分子）の構造'!M$53),'実質公債費比率（分子）の構造'!M$53,NA())</f>
        <v>1377</v>
      </c>
      <c r="J50" s="136" t="e">
        <f>NA()</f>
        <v>#N/A</v>
      </c>
      <c r="K50" s="136" t="e">
        <f>NA()</f>
        <v>#N/A</v>
      </c>
      <c r="L50" s="136">
        <f>IF(ISNUMBER('実質公債費比率（分子）の構造'!N$53),'実質公債費比率（分子）の構造'!N$53,NA())</f>
        <v>1321</v>
      </c>
      <c r="M50" s="136" t="e">
        <f>NA()</f>
        <v>#N/A</v>
      </c>
      <c r="N50" s="136" t="e">
        <f>NA()</f>
        <v>#N/A</v>
      </c>
      <c r="O50" s="136">
        <f>IF(ISNUMBER('実質公債費比率（分子）の構造'!O$53),'実質公債費比率（分子）の構造'!O$53,NA())</f>
        <v>1564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24289</v>
      </c>
      <c r="E56" s="135"/>
      <c r="F56" s="135"/>
      <c r="G56" s="135">
        <f>'将来負担比率（分子）の構造'!J$51</f>
        <v>24708</v>
      </c>
      <c r="H56" s="135"/>
      <c r="I56" s="135"/>
      <c r="J56" s="135">
        <f>'将来負担比率（分子）の構造'!K$51</f>
        <v>25114</v>
      </c>
      <c r="K56" s="135"/>
      <c r="L56" s="135"/>
      <c r="M56" s="135">
        <f>'将来負担比率（分子）の構造'!L$51</f>
        <v>25139</v>
      </c>
      <c r="N56" s="135"/>
      <c r="O56" s="135"/>
      <c r="P56" s="135">
        <f>'将来負担比率（分子）の構造'!M$51</f>
        <v>25497</v>
      </c>
    </row>
    <row r="57" spans="1:16">
      <c r="A57" s="135" t="s">
        <v>35</v>
      </c>
      <c r="B57" s="135"/>
      <c r="C57" s="135"/>
      <c r="D57" s="135">
        <f>'将来負担比率（分子）の構造'!I$50</f>
        <v>2954</v>
      </c>
      <c r="E57" s="135"/>
      <c r="F57" s="135"/>
      <c r="G57" s="135">
        <f>'将来負担比率（分子）の構造'!J$50</f>
        <v>2730</v>
      </c>
      <c r="H57" s="135"/>
      <c r="I57" s="135"/>
      <c r="J57" s="135">
        <f>'将来負担比率（分子）の構造'!K$50</f>
        <v>2774</v>
      </c>
      <c r="K57" s="135"/>
      <c r="L57" s="135"/>
      <c r="M57" s="135">
        <f>'将来負担比率（分子）の構造'!L$50</f>
        <v>2776</v>
      </c>
      <c r="N57" s="135"/>
      <c r="O57" s="135"/>
      <c r="P57" s="135">
        <f>'将来負担比率（分子）の構造'!M$50</f>
        <v>2738</v>
      </c>
    </row>
    <row r="58" spans="1:16">
      <c r="A58" s="135" t="s">
        <v>34</v>
      </c>
      <c r="B58" s="135"/>
      <c r="C58" s="135"/>
      <c r="D58" s="135">
        <f>'将来負担比率（分子）の構造'!I$49</f>
        <v>7293</v>
      </c>
      <c r="E58" s="135"/>
      <c r="F58" s="135"/>
      <c r="G58" s="135">
        <f>'将来負担比率（分子）の構造'!J$49</f>
        <v>6668</v>
      </c>
      <c r="H58" s="135"/>
      <c r="I58" s="135"/>
      <c r="J58" s="135">
        <f>'将来負担比率（分子）の構造'!K$49</f>
        <v>6822</v>
      </c>
      <c r="K58" s="135"/>
      <c r="L58" s="135"/>
      <c r="M58" s="135">
        <f>'将来負担比率（分子）の構造'!L$49</f>
        <v>6482</v>
      </c>
      <c r="N58" s="135"/>
      <c r="O58" s="135"/>
      <c r="P58" s="135">
        <f>'将来負担比率（分子）の構造'!M$49</f>
        <v>6353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v>
      </c>
      <c r="C61" s="135"/>
      <c r="D61" s="135"/>
      <c r="E61" s="135">
        <f>'将来負担比率（分子）の構造'!J$46</f>
        <v>34</v>
      </c>
      <c r="F61" s="135"/>
      <c r="G61" s="135"/>
      <c r="H61" s="135">
        <f>'将来負担比率（分子）の構造'!K$46</f>
        <v>17</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4883</v>
      </c>
      <c r="C62" s="135"/>
      <c r="D62" s="135"/>
      <c r="E62" s="135">
        <f>'将来負担比率（分子）の構造'!J$45</f>
        <v>4519</v>
      </c>
      <c r="F62" s="135"/>
      <c r="G62" s="135"/>
      <c r="H62" s="135">
        <f>'将来負担比率（分子）の構造'!K$45</f>
        <v>4239</v>
      </c>
      <c r="I62" s="135"/>
      <c r="J62" s="135"/>
      <c r="K62" s="135">
        <f>'将来負担比率（分子）の構造'!L$45</f>
        <v>3797</v>
      </c>
      <c r="L62" s="135"/>
      <c r="M62" s="135"/>
      <c r="N62" s="135">
        <f>'将来負担比率（分子）の構造'!M$45</f>
        <v>3431</v>
      </c>
      <c r="O62" s="135"/>
      <c r="P62" s="135"/>
    </row>
    <row r="63" spans="1:16">
      <c r="A63" s="135" t="s">
        <v>28</v>
      </c>
      <c r="B63" s="135">
        <f>'将来負担比率（分子）の構造'!I$44</f>
        <v>5551</v>
      </c>
      <c r="C63" s="135"/>
      <c r="D63" s="135"/>
      <c r="E63" s="135">
        <f>'将来負担比率（分子）の構造'!J$44</f>
        <v>5041</v>
      </c>
      <c r="F63" s="135"/>
      <c r="G63" s="135"/>
      <c r="H63" s="135">
        <f>'将来負担比率（分子）の構造'!K$44</f>
        <v>4756</v>
      </c>
      <c r="I63" s="135"/>
      <c r="J63" s="135"/>
      <c r="K63" s="135">
        <f>'将来負担比率（分子）の構造'!L$44</f>
        <v>4595</v>
      </c>
      <c r="L63" s="135"/>
      <c r="M63" s="135"/>
      <c r="N63" s="135">
        <f>'将来負担比率（分子）の構造'!M$44</f>
        <v>5008</v>
      </c>
      <c r="O63" s="135"/>
      <c r="P63" s="135"/>
    </row>
    <row r="64" spans="1:16">
      <c r="A64" s="135" t="s">
        <v>27</v>
      </c>
      <c r="B64" s="135">
        <f>'将来負担比率（分子）の構造'!I$43</f>
        <v>6206</v>
      </c>
      <c r="C64" s="135"/>
      <c r="D64" s="135"/>
      <c r="E64" s="135">
        <f>'将来負担比率（分子）の構造'!J$43</f>
        <v>6034</v>
      </c>
      <c r="F64" s="135"/>
      <c r="G64" s="135"/>
      <c r="H64" s="135">
        <f>'将来負担比率（分子）の構造'!K$43</f>
        <v>6010</v>
      </c>
      <c r="I64" s="135"/>
      <c r="J64" s="135"/>
      <c r="K64" s="135">
        <f>'将来負担比率（分子）の構造'!L$43</f>
        <v>5751</v>
      </c>
      <c r="L64" s="135"/>
      <c r="M64" s="135"/>
      <c r="N64" s="135">
        <f>'将来負担比率（分子）の構造'!M$43</f>
        <v>5712</v>
      </c>
      <c r="O64" s="135"/>
      <c r="P64" s="135"/>
    </row>
    <row r="65" spans="1:16">
      <c r="A65" s="135" t="s">
        <v>26</v>
      </c>
      <c r="B65" s="135">
        <f>'将来負担比率（分子）の構造'!I$42</f>
        <v>16</v>
      </c>
      <c r="C65" s="135"/>
      <c r="D65" s="135"/>
      <c r="E65" s="135">
        <f>'将来負担比率（分子）の構造'!J$42</f>
        <v>8</v>
      </c>
      <c r="F65" s="135"/>
      <c r="G65" s="135"/>
      <c r="H65" s="135">
        <f>'将来負担比率（分子）の構造'!K$42</f>
        <v>80</v>
      </c>
      <c r="I65" s="135"/>
      <c r="J65" s="135"/>
      <c r="K65" s="135">
        <f>'将来負担比率（分子）の構造'!L$42</f>
        <v>60</v>
      </c>
      <c r="L65" s="135"/>
      <c r="M65" s="135"/>
      <c r="N65" s="135">
        <f>'将来負担比率（分子）の構造'!M$42</f>
        <v>163</v>
      </c>
      <c r="O65" s="135"/>
      <c r="P65" s="135"/>
    </row>
    <row r="66" spans="1:16">
      <c r="A66" s="135" t="s">
        <v>25</v>
      </c>
      <c r="B66" s="135">
        <f>'将来負担比率（分子）の構造'!I$41</f>
        <v>22562</v>
      </c>
      <c r="C66" s="135"/>
      <c r="D66" s="135"/>
      <c r="E66" s="135">
        <f>'将来負担比率（分子）の構造'!J$41</f>
        <v>22848</v>
      </c>
      <c r="F66" s="135"/>
      <c r="G66" s="135"/>
      <c r="H66" s="135">
        <f>'将来負担比率（分子）の構造'!K$41</f>
        <v>22919</v>
      </c>
      <c r="I66" s="135"/>
      <c r="J66" s="135"/>
      <c r="K66" s="135">
        <f>'将来負担比率（分子）の構造'!L$41</f>
        <v>22963</v>
      </c>
      <c r="L66" s="135"/>
      <c r="M66" s="135"/>
      <c r="N66" s="135">
        <f>'将来負担比率（分子）の構造'!M$41</f>
        <v>22807</v>
      </c>
      <c r="O66" s="135"/>
      <c r="P66" s="135"/>
    </row>
    <row r="67" spans="1:16">
      <c r="A67" s="135" t="s">
        <v>63</v>
      </c>
      <c r="B67" s="135" t="e">
        <f>NA()</f>
        <v>#N/A</v>
      </c>
      <c r="C67" s="135">
        <f>IF(ISNUMBER('将来負担比率（分子）の構造'!I$52), IF('将来負担比率（分子）の構造'!I$52 &lt; 0, 0, '将来負担比率（分子）の構造'!I$52), NA())</f>
        <v>4690</v>
      </c>
      <c r="D67" s="135" t="e">
        <f>NA()</f>
        <v>#N/A</v>
      </c>
      <c r="E67" s="135" t="e">
        <f>NA()</f>
        <v>#N/A</v>
      </c>
      <c r="F67" s="135">
        <f>IF(ISNUMBER('将来負担比率（分子）の構造'!J$52), IF('将来負担比率（分子）の構造'!J$52 &lt; 0, 0, '将来負担比率（分子）の構造'!J$52), NA())</f>
        <v>4378</v>
      </c>
      <c r="G67" s="135" t="e">
        <f>NA()</f>
        <v>#N/A</v>
      </c>
      <c r="H67" s="135" t="e">
        <f>NA()</f>
        <v>#N/A</v>
      </c>
      <c r="I67" s="135">
        <f>IF(ISNUMBER('将来負担比率（分子）の構造'!K$52), IF('将来負担比率（分子）の構造'!K$52 &lt; 0, 0, '将来負担比率（分子）の構造'!K$52), NA())</f>
        <v>3309</v>
      </c>
      <c r="J67" s="135" t="e">
        <f>NA()</f>
        <v>#N/A</v>
      </c>
      <c r="K67" s="135" t="e">
        <f>NA()</f>
        <v>#N/A</v>
      </c>
      <c r="L67" s="135">
        <f>IF(ISNUMBER('将来負担比率（分子）の構造'!L$52), IF('将来負担比率（分子）の構造'!L$52 &lt; 0, 0, '将来負担比率（分子）の構造'!L$52), NA())</f>
        <v>2768</v>
      </c>
      <c r="M67" s="135" t="e">
        <f>NA()</f>
        <v>#N/A</v>
      </c>
      <c r="N67" s="135" t="e">
        <f>NA()</f>
        <v>#N/A</v>
      </c>
      <c r="O67" s="135">
        <f>IF(ISNUMBER('将来負担比率（分子）の構造'!M$52), IF('将来負担比率（分子）の構造'!M$52 &lt; 0, 0, '将来負担比率（分子）の構造'!M$52), NA())</f>
        <v>2533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Printed>2017-03-14T01:46:52Z</cp:lastPrinted>
  <dcterms:created xsi:type="dcterms:W3CDTF">2017-02-15T16:49:22Z</dcterms:created>
  <dcterms:modified xsi:type="dcterms:W3CDTF">2017-05-25T09:35:50Z</dcterms:modified>
</cp:coreProperties>
</file>