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25"/>
  <workbookPr/>
  <mc:AlternateContent xmlns:mc="http://schemas.openxmlformats.org/markup-compatibility/2006">
    <mc:Choice Requires="x15">
      <x15ac:absPath xmlns:x15ac="http://schemas.microsoft.com/office/spreadsheetml/2010/11/ac" url="\\10.1.200.11\経営課\0000　調査関係(庁内、他団体)\012　他団体調査関係\県関係\経営比較分析表\令和6年度\【経営比較分析表】2023_102091_藤岡市\"/>
    </mc:Choice>
  </mc:AlternateContent>
  <xr:revisionPtr revIDLastSave="0" documentId="10_ncr:8100000_{0A7ACE84-79EB-441C-BDB2-C6803A184663}" xr6:coauthVersionLast="34" xr6:coauthVersionMax="34" xr10:uidLastSave="{00000000-0000-0000-0000-000000000000}"/>
  <workbookProtection workbookAlgorithmName="SHA-512" workbookHashValue="J6oGPUq7uYHRPEVlVwfhuZzfqWWZoTfTQb37L30X7bdTaGNFCfQXzyjnJuceIT8+VD9z5H2cjpfunekqookubA==" workbookSaltValue="JCsAkO2UP2zBe8vhEThV0Q==" workbookSpinCount="100000" lockStructure="1"/>
  <bookViews>
    <workbookView xWindow="0" yWindow="0" windowWidth="23040" windowHeight="9210" tabRatio="890" xr2:uid="{00000000-000D-0000-FFFF-FFFF0000000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<sst xmlns="http://schemas.openxmlformats.org/spreadsheetml/2006/main" count="228" uniqueCount="113">
  <si>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</si>
  <si>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</si>
  <si>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</si>
  <si>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</si>
  <si>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</si>
  <si>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</si>
  <si>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</si>
  <si>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</si>
  <si>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</si>
  <si>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</si>
  <si>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</si>
  <si>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</si>
  <si>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</si>
  <si>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</si>
  <si>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</si>
  <si>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</si>
  <si>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</si>
  <si>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</si>
  <si>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</si>
  <si>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</si>
  <si>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</si>
  <si>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</si>
  <si>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</si>
  <si>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</si>
  <si>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</si>
  <si>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</si>
  <si>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</si>
  <si>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</si>
  <si>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</si>
  <si>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</si>
  <si>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</si>
  <si>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</si>
  <si>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</si>
  <si>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</si>
  <si>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</si>
  <si>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</si>
  <si>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</si>
  <si>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</si>
  <si>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</si>
  <si>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</si>
  <si>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</si>
  <si>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</si>
  <si>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</si>
  <si>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</si>
  <si>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</si>
  <si>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</si>
  <si>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</si>
  <si>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</si>
  <si>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</si>
  <si>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</si>
  <si>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</si>
  <si>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</si>
  <si>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</si>
  <si>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</si>
  <si>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</si>
  <si>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</si>
  <si>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</si>
  <si>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</si>
  <si>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</si>
  <si>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</si>
  <si>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</si>
  <si>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</si>
  <si>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</si>
  <si>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</si>
  <si>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</si>
  <si>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</si>
  <si>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</si>
  <si>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</si>
  <si>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</si>
  <si>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</si>
  <si>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</si>
  <si>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</si>
  <si>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</si>
  <si>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</si>
  <si>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</si>
  <si>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</si>
  <si>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</si>
  <si>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</si>
  <si>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</si>
  <si>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</si>
  <si>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</si>
  <si>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</si>
  <si>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</si>
  <si>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</si>
  <si>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</si>
  <si>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</si>
  <si>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</si>
  <si>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</si>
  <si>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</si>
  <si>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</si>
  <si>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</si>
  <si>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</si>
  <si>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</si>
  <si>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藤岡市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</si>
  <si>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</si>
  <si>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</si>
  <si>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</si>
  <si>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</si>
  <si>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</si>
  <si>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</si>
  <si>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</si>
  <si>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</si>
  <si>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</si>
  <si>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</si>
  <si>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</si>
  <si>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</si>
  <si>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</si>
  <si>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</si>
  <si>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</si>
  <si>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</si>
  <si>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収支が継続して黒字であり、債務に対する一定の支払い能力も備えていることから、事業の経営状況は健全で安定していると考えられる。
　今後、収益の大半を占める料金収入は減少していく一方で、老朽化施設への投資が控えており、将来にわたり健全な経営を継続していくためには、平成30年度に策定した経営戦略をベースに、更なる経費の削減を図っていく必要がある。
　また、物価・エネルギー価格の高騰による経費の更なる増加が懸念されるため、今後の厳しい経営状況が見込まれるところであり、より一層の経費削減等の企業努力が必要とされる。</t>
    <phoneticPr fontId="4"/>
  </si>
  <si>
    <t>①経常収支比率
　常に100％を上回っており収支は健全である。
また、類似団体の平均値と比較しても良好な値である。
令和4年度及び令和5年度の数値が以前より低下しているが、これは、物価高騰対策として基本料金の減免事業を実施したことによるものである。
②累積欠損金比率
　欠損金は発生していない。
③流動比率
　類似団体の平均値を下回ったが、常に100％以上であり、短期の債務に対して支払い能力を備えている。
④企業債残高対給水収益比率
　令和4年度と比較して、給水収益が増加し、企業債残高が減少したことで、比率は低下している。今後も企業債の借入も控えており、計画的な企業債返還ができていることから、適切な数値と考えられる。
⑤料金回収率
　給水収益は令和4年度より増加し、料金回収率が100％を上回っている。令和4年度に続き、令和5年度も物価高騰対策として基本料金の減免事業を実施したため、例年よりも低い値となっている。
⑥給水原価
　類似団体よりも低い値となっているが、例年通りの水準となっており、適切な値と考えられる。
➆施設利用率
　配水量が増加したことにより、令和4年度から増加している。類似団体の平均値を上回っており、概ね適切な数値と考えられる。
⑧有収率
　昨年度から減少し、依然として類似団体の平均値を下回っている。引き続き管路の漏水対策等に努める必要がある。</t>
    <rPh sb="58" eb="60">
      <t>レイワ</t>
    </rPh>
    <rPh sb="61" eb="63">
      <t>ネンド</t>
    </rPh>
    <rPh sb="63" eb="64">
      <t>オヨ</t>
    </rPh>
    <rPh sb="65" eb="67">
      <t>レイワ</t>
    </rPh>
    <rPh sb="68" eb="70">
      <t>ネンド</t>
    </rPh>
    <rPh sb="71" eb="73">
      <t>スウチ</t>
    </rPh>
    <rPh sb="74" eb="76">
      <t>イゼン</t>
    </rPh>
    <rPh sb="78" eb="80">
      <t>テイカ</t>
    </rPh>
    <rPh sb="90" eb="92">
      <t>ブッカ</t>
    </rPh>
    <rPh sb="92" eb="94">
      <t>コウトウ</t>
    </rPh>
    <rPh sb="94" eb="96">
      <t>タイサク</t>
    </rPh>
    <rPh sb="99" eb="101">
      <t>キホン</t>
    </rPh>
    <rPh sb="101" eb="103">
      <t>リョウキン</t>
    </rPh>
    <rPh sb="104" eb="106">
      <t>ゲンメン</t>
    </rPh>
    <rPh sb="106" eb="108">
      <t>ジギョウ</t>
    </rPh>
    <rPh sb="109" eb="111">
      <t>ジッシ</t>
    </rPh>
    <rPh sb="155" eb="157">
      <t>ルイジ</t>
    </rPh>
    <rPh sb="157" eb="159">
      <t>ダンタイ</t>
    </rPh>
    <rPh sb="160" eb="163">
      <t>ヘイキンチ</t>
    </rPh>
    <rPh sb="164" eb="166">
      <t>シタマワ</t>
    </rPh>
    <rPh sb="176" eb="178">
      <t>イジョウ</t>
    </rPh>
    <rPh sb="219" eb="221">
      <t>レイワ</t>
    </rPh>
    <rPh sb="222" eb="224">
      <t>ネンド</t>
    </rPh>
    <rPh sb="225" eb="227">
      <t>ヒカク</t>
    </rPh>
    <rPh sb="230" eb="232">
      <t>キュウスイ</t>
    </rPh>
    <rPh sb="232" eb="234">
      <t>シュウエキ</t>
    </rPh>
    <rPh sb="235" eb="237">
      <t>ゾウカ</t>
    </rPh>
    <rPh sb="239" eb="241">
      <t>キギョウ</t>
    </rPh>
    <rPh sb="241" eb="242">
      <t>サイ</t>
    </rPh>
    <rPh sb="242" eb="244">
      <t>ザンダカ</t>
    </rPh>
    <rPh sb="245" eb="247">
      <t>ゲンショウ</t>
    </rPh>
    <rPh sb="253" eb="255">
      <t>ヒリツ</t>
    </rPh>
    <rPh sb="256" eb="258">
      <t>テイカ</t>
    </rPh>
    <rPh sb="263" eb="265">
      <t>コンゴ</t>
    </rPh>
    <rPh sb="266" eb="268">
      <t>キギョウ</t>
    </rPh>
    <rPh sb="268" eb="269">
      <t>サイ</t>
    </rPh>
    <rPh sb="270" eb="272">
      <t>カリイレ</t>
    </rPh>
    <rPh sb="273" eb="274">
      <t>ヒカ</t>
    </rPh>
    <rPh sb="299" eb="301">
      <t>テキセツ</t>
    </rPh>
    <rPh sb="302" eb="304">
      <t>スウチ</t>
    </rPh>
    <rPh sb="305" eb="306">
      <t>カンガ</t>
    </rPh>
    <rPh sb="332" eb="334">
      <t>ゾウカ</t>
    </rPh>
    <rPh sb="360" eb="361">
      <t>ツヅ</t>
    </rPh>
    <rPh sb="418" eb="420">
      <t>ルイジ</t>
    </rPh>
    <rPh sb="420" eb="422">
      <t>ダンタイ</t>
    </rPh>
    <rPh sb="425" eb="426">
      <t>ヒク</t>
    </rPh>
    <rPh sb="427" eb="428">
      <t>アタイ</t>
    </rPh>
    <rPh sb="436" eb="438">
      <t>レイネン</t>
    </rPh>
    <rPh sb="438" eb="439">
      <t>ドオ</t>
    </rPh>
    <rPh sb="441" eb="443">
      <t>スイジュン</t>
    </rPh>
    <rPh sb="450" eb="452">
      <t>テキセツ</t>
    </rPh>
    <rPh sb="453" eb="454">
      <t>アタイ</t>
    </rPh>
    <rPh sb="455" eb="456">
      <t>カンガ</t>
    </rPh>
    <rPh sb="474" eb="476">
      <t>ゾウカ</t>
    </rPh>
    <rPh sb="484" eb="486">
      <t>レイワ</t>
    </rPh>
    <rPh sb="487" eb="489">
      <t>ネンド</t>
    </rPh>
    <rPh sb="491" eb="493">
      <t>ゾウカ</t>
    </rPh>
    <rPh sb="503" eb="504">
      <t>ヘイ</t>
    </rPh>
    <rPh sb="507" eb="509">
      <t>ウワマワ</t>
    </rPh>
    <rPh sb="514" eb="515">
      <t>オオム</t>
    </rPh>
    <rPh sb="516" eb="518">
      <t>テキセツ</t>
    </rPh>
    <rPh sb="519" eb="521">
      <t>スウチ</t>
    </rPh>
    <rPh sb="522" eb="523">
      <t>カンガ</t>
    </rPh>
    <rPh sb="535" eb="538">
      <t>サクネンド</t>
    </rPh>
    <rPh sb="540" eb="542">
      <t>ゲンショウ</t>
    </rPh>
    <phoneticPr fontId="4"/>
  </si>
  <si>
    <t>①有形固定資産減価償却率
　主に取水、浄水設備の更新の遅れにより、有形固定資産減価償却率は年々増加傾向にある。藤岡市新水道ビジョンに掲げた更新を計画的に行い数値の改善を図っていく。
②管路経年化率
　老朽管の更新を計画的に行ってきたことから管路経年化率は類似団体の平均値と比較すると良好な値である。
③管路更新率
　これまでに石綿管や普通鋳鉄管等の老朽管の更新を計画的に行ってきたことにより、類似団体の平均値と比較して低い値である。今後更新時期を迎える管路についても、計画的な更新に取り組む必要がある。</t>
    <rPh sb="216" eb="218">
      <t>コンゴ</t>
    </rPh>
    <rPh sb="218" eb="220">
      <t>コウシン</t>
    </rPh>
    <rPh sb="220" eb="222">
      <t>ジキ</t>
    </rPh>
    <rPh sb="223" eb="224">
      <t>ムカ</t>
    </rPh>
    <rPh sb="226" eb="228">
      <t>カンロ</t>
    </rPh>
    <rPh sb="234" eb="237">
      <t>ケイカクテキ</t>
    </rPh>
    <rPh sb="238" eb="240">
      <t>コウシン</t>
    </rPh>
    <rPh sb="241" eb="242">
      <t>ト</t>
    </rPh>
    <rPh sb="243" eb="244">
      <t>ク</t>
    </rPh>
    <rPh sb="245" eb="24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</si>
</sst>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0.52</c:v>
                </c:pt>
                <c:pt idx="1">
                  <c:v>0.43</c:v>
                </c:pt>
                <c:pt idx="2">
                  <c:v>0.25</c:v>
                </c:pt>
                <c:pt idx="3">
                  <c:v>0.19</c:v>
                </c:pt>
                <c:pt idx="4">
                  <c:v>0.16</c:v>
                </c:pt>
              </c:numCache>
            </c:numRef>
          </c:val>
          <c:extLst>
            <c:ext xmlns:c16="http://schemas.microsoft.com/office/drawing/2014/chart" uri="{C3380CC4-5D6E-409C-BE32-E72D297353CC}">
              <c16:uniqueId val="{00000000-34B0-4340-ADFB-B59F340EE9E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c:ext xmlns:c16="http://schemas.microsoft.com/office/drawing/2014/chart" uri="{C3380CC4-5D6E-409C-BE32-E72D297353CC}">
              <c16:uniqueId val="{00000001-34B0-4340-ADFB-B59F340EE9E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60.37</c:v>
                </c:pt>
                <c:pt idx="1">
                  <c:v>60.98</c:v>
                </c:pt>
                <c:pt idx="2">
                  <c:v>59.26</c:v>
                </c:pt>
                <c:pt idx="3">
                  <c:v>58.17</c:v>
                </c:pt>
                <c:pt idx="4">
                  <c:v>59.01</c:v>
                </c:pt>
              </c:numCache>
            </c:numRef>
          </c:val>
          <c:extLst>
            <c:ext xmlns:c16="http://schemas.microsoft.com/office/drawing/2014/chart" uri="{C3380CC4-5D6E-409C-BE32-E72D297353CC}">
              <c16:uniqueId val="{00000000-5318-489B-B3BC-2773BE06D28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c:ext xmlns:c16="http://schemas.microsoft.com/office/drawing/2014/chart" uri="{C3380CC4-5D6E-409C-BE32-E72D297353CC}">
              <c16:uniqueId val="{00000001-5318-489B-B3BC-2773BE06D28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83.74</c:v>
                </c:pt>
                <c:pt idx="1">
                  <c:v>83.72</c:v>
                </c:pt>
                <c:pt idx="2">
                  <c:v>85.78</c:v>
                </c:pt>
                <c:pt idx="3">
                  <c:v>86.14</c:v>
                </c:pt>
                <c:pt idx="4">
                  <c:v>85.37</c:v>
                </c:pt>
              </c:numCache>
            </c:numRef>
          </c:val>
          <c:extLst>
            <c:ext xmlns:c16="http://schemas.microsoft.com/office/drawing/2014/chart" uri="{C3380CC4-5D6E-409C-BE32-E72D297353CC}">
              <c16:uniqueId val="{00000000-2C77-4463-95AC-DB1338969A8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c:ext xmlns:c16="http://schemas.microsoft.com/office/drawing/2014/chart" uri="{C3380CC4-5D6E-409C-BE32-E72D297353CC}">
              <c16:uniqueId val="{00000001-2C77-4463-95AC-DB1338969A8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122.02</c:v>
                </c:pt>
                <c:pt idx="1">
                  <c:v>121.68</c:v>
                </c:pt>
                <c:pt idx="2">
                  <c:v>119.31</c:v>
                </c:pt>
                <c:pt idx="3">
                  <c:v>115</c:v>
                </c:pt>
                <c:pt idx="4">
                  <c:v>115.46</c:v>
                </c:pt>
              </c:numCache>
            </c:numRef>
          </c:val>
          <c:extLst>
            <c:ext xmlns:c16="http://schemas.microsoft.com/office/drawing/2014/chart" uri="{C3380CC4-5D6E-409C-BE32-E72D297353CC}">
              <c16:uniqueId val="{00000000-216E-4CAB-8765-ACC01CE91B0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c:ext xmlns:c16="http://schemas.microsoft.com/office/drawing/2014/chart" uri="{C3380CC4-5D6E-409C-BE32-E72D297353CC}">
              <c16:uniqueId val="{00000001-216E-4CAB-8765-ACC01CE91B0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50.85</c:v>
                </c:pt>
                <c:pt idx="1">
                  <c:v>52.4</c:v>
                </c:pt>
                <c:pt idx="2">
                  <c:v>52.03</c:v>
                </c:pt>
                <c:pt idx="3">
                  <c:v>53.63</c:v>
                </c:pt>
                <c:pt idx="4">
                  <c:v>53.83</c:v>
                </c:pt>
              </c:numCache>
            </c:numRef>
          </c:val>
          <c:extLst>
            <c:ext xmlns:c16="http://schemas.microsoft.com/office/drawing/2014/chart" uri="{C3380CC4-5D6E-409C-BE32-E72D297353CC}">
              <c16:uniqueId val="{00000000-7F19-4B6D-87BB-87F7DBED17E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c:ext xmlns:c16="http://schemas.microsoft.com/office/drawing/2014/chart" uri="{C3380CC4-5D6E-409C-BE32-E72D297353CC}">
              <c16:uniqueId val="{00000001-7F19-4B6D-87BB-87F7DBED17E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2.4900000000000002</c:v>
                </c:pt>
                <c:pt idx="1">
                  <c:v>3.57</c:v>
                </c:pt>
                <c:pt idx="2">
                  <c:v>3.56</c:v>
                </c:pt>
                <c:pt idx="3">
                  <c:v>6.91</c:v>
                </c:pt>
                <c:pt idx="4">
                  <c:v>11.17</c:v>
                </c:pt>
              </c:numCache>
            </c:numRef>
          </c:val>
          <c:extLst>
            <c:ext xmlns:c16="http://schemas.microsoft.com/office/drawing/2014/chart" uri="{C3380CC4-5D6E-409C-BE32-E72D297353CC}">
              <c16:uniqueId val="{00000000-0836-4CD3-B95C-FEF40257BAD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c:ext xmlns:c16="http://schemas.microsoft.com/office/drawing/2014/chart" uri="{C3380CC4-5D6E-409C-BE32-E72D297353CC}">
              <c16:uniqueId val="{00000001-0836-4CD3-B95C-FEF40257BAD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BF7-48B8-9997-A0A911A7DC8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c:ext xmlns:c16="http://schemas.microsoft.com/office/drawing/2014/chart" uri="{C3380CC4-5D6E-409C-BE32-E72D297353CC}">
              <c16:uniqueId val="{00000001-6BF7-48B8-9997-A0A911A7DC8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416.46</c:v>
                </c:pt>
                <c:pt idx="1">
                  <c:v>405.36</c:v>
                </c:pt>
                <c:pt idx="2">
                  <c:v>364.84</c:v>
                </c:pt>
                <c:pt idx="3">
                  <c:v>340.2</c:v>
                </c:pt>
                <c:pt idx="4">
                  <c:v>310.45999999999998</c:v>
                </c:pt>
              </c:numCache>
            </c:numRef>
          </c:val>
          <c:extLst>
            <c:ext xmlns:c16="http://schemas.microsoft.com/office/drawing/2014/chart" uri="{C3380CC4-5D6E-409C-BE32-E72D297353CC}">
              <c16:uniqueId val="{00000000-0928-4DAE-82A3-DCFD7F6C211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c:ext xmlns:c16="http://schemas.microsoft.com/office/drawing/2014/chart" uri="{C3380CC4-5D6E-409C-BE32-E72D297353CC}">
              <c16:uniqueId val="{00000001-0928-4DAE-82A3-DCFD7F6C211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449.29</c:v>
                </c:pt>
                <c:pt idx="1">
                  <c:v>417.07</c:v>
                </c:pt>
                <c:pt idx="2">
                  <c:v>415.48</c:v>
                </c:pt>
                <c:pt idx="3">
                  <c:v>441.32</c:v>
                </c:pt>
                <c:pt idx="4">
                  <c:v>383.1</c:v>
                </c:pt>
              </c:numCache>
            </c:numRef>
          </c:val>
          <c:extLst>
            <c:ext xmlns:c16="http://schemas.microsoft.com/office/drawing/2014/chart" uri="{C3380CC4-5D6E-409C-BE32-E72D297353CC}">
              <c16:uniqueId val="{00000000-AD84-4F7D-BD86-04A0BA38AE0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AD84-4F7D-BD86-04A0BA38AE0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117.96</c:v>
                </c:pt>
                <c:pt idx="1">
                  <c:v>118.84</c:v>
                </c:pt>
                <c:pt idx="2">
                  <c:v>116.77</c:v>
                </c:pt>
                <c:pt idx="3">
                  <c:v>98.09</c:v>
                </c:pt>
                <c:pt idx="4">
                  <c:v>106.83</c:v>
                </c:pt>
              </c:numCache>
            </c:numRef>
          </c:val>
          <c:extLst>
            <c:ext xmlns:c16="http://schemas.microsoft.com/office/drawing/2014/chart" uri="{C3380CC4-5D6E-409C-BE32-E72D297353CC}">
              <c16:uniqueId val="{00000000-E49C-4F0E-AF0D-D3D2CB71EDA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c:ext xmlns:c16="http://schemas.microsoft.com/office/drawing/2014/chart" uri="{C3380CC4-5D6E-409C-BE32-E72D297353CC}">
              <c16:uniqueId val="{00000001-E49C-4F0E-AF0D-D3D2CB71EDA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135.33000000000001</c:v>
                </c:pt>
                <c:pt idx="1">
                  <c:v>134.12</c:v>
                </c:pt>
                <c:pt idx="2">
                  <c:v>136.79</c:v>
                </c:pt>
                <c:pt idx="3">
                  <c:v>145.88</c:v>
                </c:pt>
                <c:pt idx="4">
                  <c:v>141.88</c:v>
                </c:pt>
              </c:numCache>
            </c:numRef>
          </c:val>
          <c:extLst>
            <c:ext xmlns:c16="http://schemas.microsoft.com/office/drawing/2014/chart" uri="{C3380CC4-5D6E-409C-BE32-E72D297353CC}">
              <c16:uniqueId val="{00000000-B85A-4007-A6EC-71EA779E094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c:ext xmlns:c16="http://schemas.microsoft.com/office/drawing/2014/chart" uri="{C3380CC4-5D6E-409C-BE32-E72D297353CC}">
              <c16:uniqueId val="{00000001-B85A-4007-A6EC-71EA779E094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W55" zoomScaleNormal="100" workbookViewId="0">
      <selection activeCell="BL64" sqref="BL64:BZ65"/>
    </sheetView>
  </sheetViews>
  <sheetFormatPr defaultColWidth="2.625" defaultRowHeight="13.5"/>
  <cols>
    <col min="1" max="1" width="2.625" customWidth="1"/>
    <col min="2" max="60" width="3.75" customWidth="1"/>
    <col min="61" max="61" width="1.375" customWidth="1"/>
    <col min="62" max="62" width="3.75" hidden="1"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31" t="str">
        <f>データ!H6</f>
        <v>群馬県　藤岡市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A4</v>
      </c>
      <c r="X8" s="43"/>
      <c r="Y8" s="43"/>
      <c r="Z8" s="43"/>
      <c r="AA8" s="43"/>
      <c r="AB8" s="43"/>
      <c r="AC8" s="43"/>
      <c r="AD8" s="43" t="str">
        <f>データ!$M$6</f>
        <v>非設置</v>
      </c>
      <c r="AE8" s="43"/>
      <c r="AF8" s="43"/>
      <c r="AG8" s="43"/>
      <c r="AH8" s="43"/>
      <c r="AI8" s="43"/>
      <c r="AJ8" s="43"/>
      <c r="AK8" s="2"/>
      <c r="AL8" s="44">
        <f>データ!$R$6</f>
        <v>62261</v>
      </c>
      <c r="AM8" s="44"/>
      <c r="AN8" s="44"/>
      <c r="AO8" s="44"/>
      <c r="AP8" s="44"/>
      <c r="AQ8" s="44"/>
      <c r="AR8" s="44"/>
      <c r="AS8" s="44"/>
      <c r="AT8" s="45">
        <f>データ!$S$6</f>
        <v>180.29</v>
      </c>
      <c r="AU8" s="46"/>
      <c r="AV8" s="46"/>
      <c r="AW8" s="46"/>
      <c r="AX8" s="46"/>
      <c r="AY8" s="46"/>
      <c r="AZ8" s="46"/>
      <c r="BA8" s="46"/>
      <c r="BB8" s="47">
        <f>データ!$T$6</f>
        <v>345.34</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c r="A10" s="2"/>
      <c r="B10" s="45" t="str">
        <f>データ!$N$6</f>
        <v>-</v>
      </c>
      <c r="C10" s="46"/>
      <c r="D10" s="46"/>
      <c r="E10" s="46"/>
      <c r="F10" s="46"/>
      <c r="G10" s="46"/>
      <c r="H10" s="46"/>
      <c r="I10" s="45">
        <f>データ!$O$6</f>
        <v>72.8</v>
      </c>
      <c r="J10" s="46"/>
      <c r="K10" s="46"/>
      <c r="L10" s="46"/>
      <c r="M10" s="46"/>
      <c r="N10" s="46"/>
      <c r="O10" s="80"/>
      <c r="P10" s="47">
        <f>データ!$P$6</f>
        <v>97.75</v>
      </c>
      <c r="Q10" s="47"/>
      <c r="R10" s="47"/>
      <c r="S10" s="47"/>
      <c r="T10" s="47"/>
      <c r="U10" s="47"/>
      <c r="V10" s="47"/>
      <c r="W10" s="44">
        <f>データ!$Q$6</f>
        <v>2840</v>
      </c>
      <c r="X10" s="44"/>
      <c r="Y10" s="44"/>
      <c r="Z10" s="44"/>
      <c r="AA10" s="44"/>
      <c r="AB10" s="44"/>
      <c r="AC10" s="44"/>
      <c r="AD10" s="2"/>
      <c r="AE10" s="2"/>
      <c r="AF10" s="2"/>
      <c r="AG10" s="2"/>
      <c r="AH10" s="2"/>
      <c r="AI10" s="2"/>
      <c r="AJ10" s="2"/>
      <c r="AK10" s="2"/>
      <c r="AL10" s="44">
        <f>データ!$U$6</f>
        <v>60645</v>
      </c>
      <c r="AM10" s="44"/>
      <c r="AN10" s="44"/>
      <c r="AO10" s="44"/>
      <c r="AP10" s="44"/>
      <c r="AQ10" s="44"/>
      <c r="AR10" s="44"/>
      <c r="AS10" s="44"/>
      <c r="AT10" s="45">
        <f>データ!$V$6</f>
        <v>83.9</v>
      </c>
      <c r="AU10" s="46"/>
      <c r="AV10" s="46"/>
      <c r="AW10" s="46"/>
      <c r="AX10" s="46"/>
      <c r="AY10" s="46"/>
      <c r="AZ10" s="46"/>
      <c r="BA10" s="46"/>
      <c r="BB10" s="47">
        <f>データ!$W$6</f>
        <v>722.82</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1" t="s">
        <v>111</v>
      </c>
      <c r="BM16" s="82"/>
      <c r="BN16" s="82"/>
      <c r="BO16" s="82"/>
      <c r="BP16" s="82"/>
      <c r="BQ16" s="82"/>
      <c r="BR16" s="82"/>
      <c r="BS16" s="82"/>
      <c r="BT16" s="82"/>
      <c r="BU16" s="82"/>
      <c r="BV16" s="82"/>
      <c r="BW16" s="82"/>
      <c r="BX16" s="82"/>
      <c r="BY16" s="82"/>
      <c r="BZ16" s="83"/>
    </row>
    <row r="17" spans="1:78" ht="13.5" customHeight="1">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1"/>
      <c r="BM17" s="82"/>
      <c r="BN17" s="82"/>
      <c r="BO17" s="82"/>
      <c r="BP17" s="82"/>
      <c r="BQ17" s="82"/>
      <c r="BR17" s="82"/>
      <c r="BS17" s="82"/>
      <c r="BT17" s="82"/>
      <c r="BU17" s="82"/>
      <c r="BV17" s="82"/>
      <c r="BW17" s="82"/>
      <c r="BX17" s="82"/>
      <c r="BY17" s="82"/>
      <c r="BZ17" s="83"/>
    </row>
    <row r="18" spans="1:78" ht="13.5" customHeight="1">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1"/>
      <c r="BM18" s="82"/>
      <c r="BN18" s="82"/>
      <c r="BO18" s="82"/>
      <c r="BP18" s="82"/>
      <c r="BQ18" s="82"/>
      <c r="BR18" s="82"/>
      <c r="BS18" s="82"/>
      <c r="BT18" s="82"/>
      <c r="BU18" s="82"/>
      <c r="BV18" s="82"/>
      <c r="BW18" s="82"/>
      <c r="BX18" s="82"/>
      <c r="BY18" s="82"/>
      <c r="BZ18" s="83"/>
    </row>
    <row r="19" spans="1:78" ht="13.5" customHeight="1">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1"/>
      <c r="BM19" s="82"/>
      <c r="BN19" s="82"/>
      <c r="BO19" s="82"/>
      <c r="BP19" s="82"/>
      <c r="BQ19" s="82"/>
      <c r="BR19" s="82"/>
      <c r="BS19" s="82"/>
      <c r="BT19" s="82"/>
      <c r="BU19" s="82"/>
      <c r="BV19" s="82"/>
      <c r="BW19" s="82"/>
      <c r="BX19" s="82"/>
      <c r="BY19" s="82"/>
      <c r="BZ19" s="83"/>
    </row>
    <row r="20" spans="1:78" ht="13.5" customHeight="1">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1"/>
      <c r="BM20" s="82"/>
      <c r="BN20" s="82"/>
      <c r="BO20" s="82"/>
      <c r="BP20" s="82"/>
      <c r="BQ20" s="82"/>
      <c r="BR20" s="82"/>
      <c r="BS20" s="82"/>
      <c r="BT20" s="82"/>
      <c r="BU20" s="82"/>
      <c r="BV20" s="82"/>
      <c r="BW20" s="82"/>
      <c r="BX20" s="82"/>
      <c r="BY20" s="82"/>
      <c r="BZ20" s="83"/>
    </row>
    <row r="21" spans="1:78" ht="13.5" customHeight="1">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1"/>
      <c r="BM21" s="82"/>
      <c r="BN21" s="82"/>
      <c r="BO21" s="82"/>
      <c r="BP21" s="82"/>
      <c r="BQ21" s="82"/>
      <c r="BR21" s="82"/>
      <c r="BS21" s="82"/>
      <c r="BT21" s="82"/>
      <c r="BU21" s="82"/>
      <c r="BV21" s="82"/>
      <c r="BW21" s="82"/>
      <c r="BX21" s="82"/>
      <c r="BY21" s="82"/>
      <c r="BZ21" s="83"/>
    </row>
    <row r="22" spans="1:78" ht="13.5" customHeight="1">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1"/>
      <c r="BM22" s="82"/>
      <c r="BN22" s="82"/>
      <c r="BO22" s="82"/>
      <c r="BP22" s="82"/>
      <c r="BQ22" s="82"/>
      <c r="BR22" s="82"/>
      <c r="BS22" s="82"/>
      <c r="BT22" s="82"/>
      <c r="BU22" s="82"/>
      <c r="BV22" s="82"/>
      <c r="BW22" s="82"/>
      <c r="BX22" s="82"/>
      <c r="BY22" s="82"/>
      <c r="BZ22" s="83"/>
    </row>
    <row r="23" spans="1:78" ht="13.5" customHeight="1">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1"/>
      <c r="BM23" s="82"/>
      <c r="BN23" s="82"/>
      <c r="BO23" s="82"/>
      <c r="BP23" s="82"/>
      <c r="BQ23" s="82"/>
      <c r="BR23" s="82"/>
      <c r="BS23" s="82"/>
      <c r="BT23" s="82"/>
      <c r="BU23" s="82"/>
      <c r="BV23" s="82"/>
      <c r="BW23" s="82"/>
      <c r="BX23" s="82"/>
      <c r="BY23" s="82"/>
      <c r="BZ23" s="83"/>
    </row>
    <row r="24" spans="1:78" ht="13.5" customHeight="1">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1"/>
      <c r="BM24" s="82"/>
      <c r="BN24" s="82"/>
      <c r="BO24" s="82"/>
      <c r="BP24" s="82"/>
      <c r="BQ24" s="82"/>
      <c r="BR24" s="82"/>
      <c r="BS24" s="82"/>
      <c r="BT24" s="82"/>
      <c r="BU24" s="82"/>
      <c r="BV24" s="82"/>
      <c r="BW24" s="82"/>
      <c r="BX24" s="82"/>
      <c r="BY24" s="82"/>
      <c r="BZ24" s="83"/>
    </row>
    <row r="25" spans="1:78" ht="13.5" customHeight="1">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1"/>
      <c r="BM25" s="82"/>
      <c r="BN25" s="82"/>
      <c r="BO25" s="82"/>
      <c r="BP25" s="82"/>
      <c r="BQ25" s="82"/>
      <c r="BR25" s="82"/>
      <c r="BS25" s="82"/>
      <c r="BT25" s="82"/>
      <c r="BU25" s="82"/>
      <c r="BV25" s="82"/>
      <c r="BW25" s="82"/>
      <c r="BX25" s="82"/>
      <c r="BY25" s="82"/>
      <c r="BZ25" s="83"/>
    </row>
    <row r="26" spans="1:78" ht="13.5" customHeight="1">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1"/>
      <c r="BM26" s="82"/>
      <c r="BN26" s="82"/>
      <c r="BO26" s="82"/>
      <c r="BP26" s="82"/>
      <c r="BQ26" s="82"/>
      <c r="BR26" s="82"/>
      <c r="BS26" s="82"/>
      <c r="BT26" s="82"/>
      <c r="BU26" s="82"/>
      <c r="BV26" s="82"/>
      <c r="BW26" s="82"/>
      <c r="BX26" s="82"/>
      <c r="BY26" s="82"/>
      <c r="BZ26" s="83"/>
    </row>
    <row r="27" spans="1:78" ht="13.5" customHeight="1">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1"/>
      <c r="BM27" s="82"/>
      <c r="BN27" s="82"/>
      <c r="BO27" s="82"/>
      <c r="BP27" s="82"/>
      <c r="BQ27" s="82"/>
      <c r="BR27" s="82"/>
      <c r="BS27" s="82"/>
      <c r="BT27" s="82"/>
      <c r="BU27" s="82"/>
      <c r="BV27" s="82"/>
      <c r="BW27" s="82"/>
      <c r="BX27" s="82"/>
      <c r="BY27" s="82"/>
      <c r="BZ27" s="83"/>
    </row>
    <row r="28" spans="1:78" ht="13.5" customHeight="1">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1"/>
      <c r="BM28" s="82"/>
      <c r="BN28" s="82"/>
      <c r="BO28" s="82"/>
      <c r="BP28" s="82"/>
      <c r="BQ28" s="82"/>
      <c r="BR28" s="82"/>
      <c r="BS28" s="82"/>
      <c r="BT28" s="82"/>
      <c r="BU28" s="82"/>
      <c r="BV28" s="82"/>
      <c r="BW28" s="82"/>
      <c r="BX28" s="82"/>
      <c r="BY28" s="82"/>
      <c r="BZ28" s="83"/>
    </row>
    <row r="29" spans="1:78" ht="13.5" customHeight="1">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1"/>
      <c r="BM29" s="82"/>
      <c r="BN29" s="82"/>
      <c r="BO29" s="82"/>
      <c r="BP29" s="82"/>
      <c r="BQ29" s="82"/>
      <c r="BR29" s="82"/>
      <c r="BS29" s="82"/>
      <c r="BT29" s="82"/>
      <c r="BU29" s="82"/>
      <c r="BV29" s="82"/>
      <c r="BW29" s="82"/>
      <c r="BX29" s="82"/>
      <c r="BY29" s="82"/>
      <c r="BZ29" s="83"/>
    </row>
    <row r="30" spans="1:78" ht="13.5" customHeight="1">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1"/>
      <c r="BM30" s="82"/>
      <c r="BN30" s="82"/>
      <c r="BO30" s="82"/>
      <c r="BP30" s="82"/>
      <c r="BQ30" s="82"/>
      <c r="BR30" s="82"/>
      <c r="BS30" s="82"/>
      <c r="BT30" s="82"/>
      <c r="BU30" s="82"/>
      <c r="BV30" s="82"/>
      <c r="BW30" s="82"/>
      <c r="BX30" s="82"/>
      <c r="BY30" s="82"/>
      <c r="BZ30" s="83"/>
    </row>
    <row r="31" spans="1:78" ht="13.5" customHeight="1">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1"/>
      <c r="BM31" s="82"/>
      <c r="BN31" s="82"/>
      <c r="BO31" s="82"/>
      <c r="BP31" s="82"/>
      <c r="BQ31" s="82"/>
      <c r="BR31" s="82"/>
      <c r="BS31" s="82"/>
      <c r="BT31" s="82"/>
      <c r="BU31" s="82"/>
      <c r="BV31" s="82"/>
      <c r="BW31" s="82"/>
      <c r="BX31" s="82"/>
      <c r="BY31" s="82"/>
      <c r="BZ31" s="83"/>
    </row>
    <row r="32" spans="1:78" ht="13.5" customHeight="1">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1"/>
      <c r="BM32" s="82"/>
      <c r="BN32" s="82"/>
      <c r="BO32" s="82"/>
      <c r="BP32" s="82"/>
      <c r="BQ32" s="82"/>
      <c r="BR32" s="82"/>
      <c r="BS32" s="82"/>
      <c r="BT32" s="82"/>
      <c r="BU32" s="82"/>
      <c r="BV32" s="82"/>
      <c r="BW32" s="82"/>
      <c r="BX32" s="82"/>
      <c r="BY32" s="82"/>
      <c r="BZ32" s="83"/>
    </row>
    <row r="33" spans="1:78" ht="13.5" customHeight="1">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1"/>
      <c r="BM33" s="82"/>
      <c r="BN33" s="82"/>
      <c r="BO33" s="82"/>
      <c r="BP33" s="82"/>
      <c r="BQ33" s="82"/>
      <c r="BR33" s="82"/>
      <c r="BS33" s="82"/>
      <c r="BT33" s="82"/>
      <c r="BU33" s="82"/>
      <c r="BV33" s="82"/>
      <c r="BW33" s="82"/>
      <c r="BX33" s="82"/>
      <c r="BY33" s="82"/>
      <c r="BZ33" s="83"/>
    </row>
    <row r="34" spans="1:78" ht="13.5" customHeight="1">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1"/>
      <c r="BM34" s="82"/>
      <c r="BN34" s="82"/>
      <c r="BO34" s="82"/>
      <c r="BP34" s="82"/>
      <c r="BQ34" s="82"/>
      <c r="BR34" s="82"/>
      <c r="BS34" s="82"/>
      <c r="BT34" s="82"/>
      <c r="BU34" s="82"/>
      <c r="BV34" s="82"/>
      <c r="BW34" s="82"/>
      <c r="BX34" s="82"/>
      <c r="BY34" s="82"/>
      <c r="BZ34" s="83"/>
    </row>
    <row r="35" spans="1:78" ht="13.5" customHeight="1">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1"/>
      <c r="BM35" s="82"/>
      <c r="BN35" s="82"/>
      <c r="BO35" s="82"/>
      <c r="BP35" s="82"/>
      <c r="BQ35" s="82"/>
      <c r="BR35" s="82"/>
      <c r="BS35" s="82"/>
      <c r="BT35" s="82"/>
      <c r="BU35" s="82"/>
      <c r="BV35" s="82"/>
      <c r="BW35" s="82"/>
      <c r="BX35" s="82"/>
      <c r="BY35" s="82"/>
      <c r="BZ35" s="83"/>
    </row>
    <row r="36" spans="1:78" ht="13.5" customHeight="1">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1"/>
      <c r="BM36" s="82"/>
      <c r="BN36" s="82"/>
      <c r="BO36" s="82"/>
      <c r="BP36" s="82"/>
      <c r="BQ36" s="82"/>
      <c r="BR36" s="82"/>
      <c r="BS36" s="82"/>
      <c r="BT36" s="82"/>
      <c r="BU36" s="82"/>
      <c r="BV36" s="82"/>
      <c r="BW36" s="82"/>
      <c r="BX36" s="82"/>
      <c r="BY36" s="82"/>
      <c r="BZ36" s="83"/>
    </row>
    <row r="37" spans="1:78" ht="13.5" customHeight="1">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1"/>
      <c r="BM37" s="82"/>
      <c r="BN37" s="82"/>
      <c r="BO37" s="82"/>
      <c r="BP37" s="82"/>
      <c r="BQ37" s="82"/>
      <c r="BR37" s="82"/>
      <c r="BS37" s="82"/>
      <c r="BT37" s="82"/>
      <c r="BU37" s="82"/>
      <c r="BV37" s="82"/>
      <c r="BW37" s="82"/>
      <c r="BX37" s="82"/>
      <c r="BY37" s="82"/>
      <c r="BZ37" s="83"/>
    </row>
    <row r="38" spans="1:78" ht="13.5" customHeight="1">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1"/>
      <c r="BM38" s="82"/>
      <c r="BN38" s="82"/>
      <c r="BO38" s="82"/>
      <c r="BP38" s="82"/>
      <c r="BQ38" s="82"/>
      <c r="BR38" s="82"/>
      <c r="BS38" s="82"/>
      <c r="BT38" s="82"/>
      <c r="BU38" s="82"/>
      <c r="BV38" s="82"/>
      <c r="BW38" s="82"/>
      <c r="BX38" s="82"/>
      <c r="BY38" s="82"/>
      <c r="BZ38" s="83"/>
    </row>
    <row r="39" spans="1:78" ht="13.5" customHeight="1">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1"/>
      <c r="BM39" s="82"/>
      <c r="BN39" s="82"/>
      <c r="BO39" s="82"/>
      <c r="BP39" s="82"/>
      <c r="BQ39" s="82"/>
      <c r="BR39" s="82"/>
      <c r="BS39" s="82"/>
      <c r="BT39" s="82"/>
      <c r="BU39" s="82"/>
      <c r="BV39" s="82"/>
      <c r="BW39" s="82"/>
      <c r="BX39" s="82"/>
      <c r="BY39" s="82"/>
      <c r="BZ39" s="83"/>
    </row>
    <row r="40" spans="1:78" ht="13.5" customHeight="1">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1"/>
      <c r="BM40" s="82"/>
      <c r="BN40" s="82"/>
      <c r="BO40" s="82"/>
      <c r="BP40" s="82"/>
      <c r="BQ40" s="82"/>
      <c r="BR40" s="82"/>
      <c r="BS40" s="82"/>
      <c r="BT40" s="82"/>
      <c r="BU40" s="82"/>
      <c r="BV40" s="82"/>
      <c r="BW40" s="82"/>
      <c r="BX40" s="82"/>
      <c r="BY40" s="82"/>
      <c r="BZ40" s="83"/>
    </row>
    <row r="41" spans="1:78" ht="13.5" customHeight="1">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1"/>
      <c r="BM41" s="82"/>
      <c r="BN41" s="82"/>
      <c r="BO41" s="82"/>
      <c r="BP41" s="82"/>
      <c r="BQ41" s="82"/>
      <c r="BR41" s="82"/>
      <c r="BS41" s="82"/>
      <c r="BT41" s="82"/>
      <c r="BU41" s="82"/>
      <c r="BV41" s="82"/>
      <c r="BW41" s="82"/>
      <c r="BX41" s="82"/>
      <c r="BY41" s="82"/>
      <c r="BZ41" s="83"/>
    </row>
    <row r="42" spans="1:78" ht="13.5" customHeight="1">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1"/>
      <c r="BM42" s="82"/>
      <c r="BN42" s="82"/>
      <c r="BO42" s="82"/>
      <c r="BP42" s="82"/>
      <c r="BQ42" s="82"/>
      <c r="BR42" s="82"/>
      <c r="BS42" s="82"/>
      <c r="BT42" s="82"/>
      <c r="BU42" s="82"/>
      <c r="BV42" s="82"/>
      <c r="BW42" s="82"/>
      <c r="BX42" s="82"/>
      <c r="BY42" s="82"/>
      <c r="BZ42" s="83"/>
    </row>
    <row r="43" spans="1:78" ht="13.5" customHeight="1">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1"/>
      <c r="BM43" s="82"/>
      <c r="BN43" s="82"/>
      <c r="BO43" s="82"/>
      <c r="BP43" s="82"/>
      <c r="BQ43" s="82"/>
      <c r="BR43" s="82"/>
      <c r="BS43" s="82"/>
      <c r="BT43" s="82"/>
      <c r="BU43" s="82"/>
      <c r="BV43" s="82"/>
      <c r="BW43" s="82"/>
      <c r="BX43" s="82"/>
      <c r="BY43" s="82"/>
      <c r="BZ43" s="83"/>
    </row>
    <row r="44" spans="1:78" ht="13.5" customHeight="1">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1"/>
      <c r="BM44" s="82"/>
      <c r="BN44" s="82"/>
      <c r="BO44" s="82"/>
      <c r="BP44" s="82"/>
      <c r="BQ44" s="82"/>
      <c r="BR44" s="82"/>
      <c r="BS44" s="82"/>
      <c r="BT44" s="82"/>
      <c r="BU44" s="82"/>
      <c r="BV44" s="82"/>
      <c r="BW44" s="82"/>
      <c r="BX44" s="82"/>
      <c r="BY44" s="82"/>
      <c r="BZ44" s="83"/>
    </row>
    <row r="45" spans="1:78" ht="13.5" customHeight="1">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112</v>
      </c>
      <c r="BM47" s="57"/>
      <c r="BN47" s="57"/>
      <c r="BO47" s="57"/>
      <c r="BP47" s="57"/>
      <c r="BQ47" s="57"/>
      <c r="BR47" s="57"/>
      <c r="BS47" s="57"/>
      <c r="BT47" s="57"/>
      <c r="BU47" s="57"/>
      <c r="BV47" s="57"/>
      <c r="BW47" s="57"/>
      <c r="BX47" s="57"/>
      <c r="BY47" s="57"/>
      <c r="BZ47" s="58"/>
    </row>
    <row r="48" spans="1:78" ht="13.5" customHeight="1">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110</v>
      </c>
      <c r="BM66" s="57"/>
      <c r="BN66" s="57"/>
      <c r="BO66" s="57"/>
      <c r="BP66" s="57"/>
      <c r="BQ66" s="57"/>
      <c r="BR66" s="57"/>
      <c r="BS66" s="57"/>
      <c r="BT66" s="57"/>
      <c r="BU66" s="57"/>
      <c r="BV66" s="57"/>
      <c r="BW66" s="57"/>
      <c r="BX66" s="57"/>
      <c r="BY66" s="57"/>
      <c r="BZ66" s="58"/>
    </row>
    <row r="67" spans="1:78" ht="13.5" customHeight="1">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c r="C83" s="12"/>
    </row>
    <row r="84" spans="1:78" hidden="1">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BqcL3sEUgD8isNSpQgUw2mffNN3GmqyJYOKpbNnuBX41ILf7o70dQptxBV4K7+go5rY1kRmQ3PAwXsvqmNOVpA==" saltValue="WGskqWyW9ZE5ofiqKM/jS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6"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cols>
    <col min="2" max="144" width="11.875" customWidth="1"/>
  </cols>
  <sheetData>
    <row r="1" spans="1:144">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c r="A4" s="15" t="s">
        <v>53</v>
      </c>
      <c r="B4" s="17"/>
      <c r="C4" s="17"/>
      <c r="D4" s="17"/>
      <c r="E4" s="17"/>
      <c r="F4" s="17"/>
      <c r="G4" s="17"/>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c r="A6" s="15" t="s">
        <v>92</v>
      </c>
      <c r="B6" s="20">
        <f>B7</f>
        <v>2023</v>
      </c>
      <c r="C6" s="20">
        <f t="shared" ref="C6:W6" si="3">C7</f>
        <v>102091</v>
      </c>
      <c r="D6" s="20">
        <f t="shared" si="3"/>
        <v>46</v>
      </c>
      <c r="E6" s="20">
        <f t="shared" si="3"/>
        <v>1</v>
      </c>
      <c r="F6" s="20">
        <f t="shared" si="3"/>
        <v>0</v>
      </c>
      <c r="G6" s="20">
        <f t="shared" si="3"/>
        <v>1</v>
      </c>
      <c r="H6" s="20" t="str">
        <f t="shared" si="3"/>
        <v>群馬県　藤岡市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72.8</v>
      </c>
      <c r="P6" s="21">
        <f t="shared" si="3"/>
        <v>97.75</v>
      </c>
      <c r="Q6" s="21">
        <f t="shared" si="3"/>
        <v>2840</v>
      </c>
      <c r="R6" s="21">
        <f t="shared" si="3"/>
        <v>62261</v>
      </c>
      <c r="S6" s="21">
        <f t="shared" si="3"/>
        <v>180.29</v>
      </c>
      <c r="T6" s="21">
        <f t="shared" si="3"/>
        <v>345.34</v>
      </c>
      <c r="U6" s="21">
        <f t="shared" si="3"/>
        <v>60645</v>
      </c>
      <c r="V6" s="21">
        <f t="shared" si="3"/>
        <v>83.9</v>
      </c>
      <c r="W6" s="21">
        <f t="shared" si="3"/>
        <v>722.82</v>
      </c>
      <c r="X6" s="22">
        <f>IF(X7="",NA(),X7)</f>
        <v>122.02</v>
      </c>
      <c r="Y6" s="22">
        <f t="shared" ref="Y6:AG6" si="4">IF(Y7="",NA(),Y7)</f>
        <v>121.68</v>
      </c>
      <c r="Z6" s="22">
        <f t="shared" si="4"/>
        <v>119.31</v>
      </c>
      <c r="AA6" s="22">
        <f t="shared" si="4"/>
        <v>115</v>
      </c>
      <c r="AB6" s="22">
        <f t="shared" si="4"/>
        <v>115.46</v>
      </c>
      <c r="AC6" s="22">
        <f t="shared" si="4"/>
        <v>111.17</v>
      </c>
      <c r="AD6" s="22">
        <f t="shared" si="4"/>
        <v>110.91</v>
      </c>
      <c r="AE6" s="22">
        <f t="shared" si="4"/>
        <v>111.49</v>
      </c>
      <c r="AF6" s="22">
        <f t="shared" si="4"/>
        <v>109.09</v>
      </c>
      <c r="AG6" s="22">
        <f t="shared" si="4"/>
        <v>109.05</v>
      </c>
      <c r="AH6" s="21" t="str">
        <f>IF(AH7="","",IF(AH7="-","【-】","【"&amp;SUBSTITUTE(TEXT(AH7,"#,##0.00"),"-","△")&amp;"】"))</f>
        <v>【108.24】</v>
      </c>
      <c r="AI6" s="21">
        <f>IF(AI7="",NA(),AI7)</f>
        <v>0</v>
      </c>
      <c r="AJ6" s="21">
        <f t="shared" ref="AJ6:AR6" si="5">IF(AJ7="",NA(),AJ7)</f>
        <v>0</v>
      </c>
      <c r="AK6" s="21">
        <f t="shared" si="5"/>
        <v>0</v>
      </c>
      <c r="AL6" s="21">
        <f t="shared" si="5"/>
        <v>0</v>
      </c>
      <c r="AM6" s="21">
        <f t="shared" si="5"/>
        <v>0</v>
      </c>
      <c r="AN6" s="22">
        <f t="shared" si="5"/>
        <v>0.78</v>
      </c>
      <c r="AO6" s="22">
        <f t="shared" si="5"/>
        <v>0.92</v>
      </c>
      <c r="AP6" s="22">
        <f t="shared" si="5"/>
        <v>0.87</v>
      </c>
      <c r="AQ6" s="22">
        <f t="shared" si="5"/>
        <v>0.93</v>
      </c>
      <c r="AR6" s="22">
        <f t="shared" si="5"/>
        <v>1.02</v>
      </c>
      <c r="AS6" s="21" t="str">
        <f>IF(AS7="","",IF(AS7="-","【-】","【"&amp;SUBSTITUTE(TEXT(AS7,"#,##0.00"),"-","△")&amp;"】"))</f>
        <v>【1.50】</v>
      </c>
      <c r="AT6" s="22">
        <f>IF(AT7="",NA(),AT7)</f>
        <v>416.46</v>
      </c>
      <c r="AU6" s="22">
        <f t="shared" ref="AU6:BC6" si="6">IF(AU7="",NA(),AU7)</f>
        <v>405.36</v>
      </c>
      <c r="AV6" s="22">
        <f t="shared" si="6"/>
        <v>364.84</v>
      </c>
      <c r="AW6" s="22">
        <f t="shared" si="6"/>
        <v>340.2</v>
      </c>
      <c r="AX6" s="22">
        <f t="shared" si="6"/>
        <v>310.45999999999998</v>
      </c>
      <c r="AY6" s="22">
        <f t="shared" si="6"/>
        <v>360.86</v>
      </c>
      <c r="AZ6" s="22">
        <f t="shared" si="6"/>
        <v>350.79</v>
      </c>
      <c r="BA6" s="22">
        <f t="shared" si="6"/>
        <v>354.57</v>
      </c>
      <c r="BB6" s="22">
        <f t="shared" si="6"/>
        <v>357.74</v>
      </c>
      <c r="BC6" s="22">
        <f t="shared" si="6"/>
        <v>344.88</v>
      </c>
      <c r="BD6" s="21" t="str">
        <f>IF(BD7="","",IF(BD7="-","【-】","【"&amp;SUBSTITUTE(TEXT(BD7,"#,##0.00"),"-","△")&amp;"】"))</f>
        <v>【243.36】</v>
      </c>
      <c r="BE6" s="22">
        <f>IF(BE7="",NA(),BE7)</f>
        <v>449.29</v>
      </c>
      <c r="BF6" s="22">
        <f t="shared" ref="BF6:BN6" si="7">IF(BF7="",NA(),BF7)</f>
        <v>417.07</v>
      </c>
      <c r="BG6" s="22">
        <f t="shared" si="7"/>
        <v>415.48</v>
      </c>
      <c r="BH6" s="22">
        <f t="shared" si="7"/>
        <v>441.32</v>
      </c>
      <c r="BI6" s="22">
        <f t="shared" si="7"/>
        <v>383.1</v>
      </c>
      <c r="BJ6" s="22">
        <f t="shared" si="7"/>
        <v>309.27999999999997</v>
      </c>
      <c r="BK6" s="22">
        <f t="shared" si="7"/>
        <v>322.92</v>
      </c>
      <c r="BL6" s="22">
        <f t="shared" si="7"/>
        <v>303.45999999999998</v>
      </c>
      <c r="BM6" s="22">
        <f t="shared" si="7"/>
        <v>307.27999999999997</v>
      </c>
      <c r="BN6" s="22">
        <f t="shared" si="7"/>
        <v>304.02</v>
      </c>
      <c r="BO6" s="21" t="str">
        <f>IF(BO7="","",IF(BO7="-","【-】","【"&amp;SUBSTITUTE(TEXT(BO7,"#,##0.00"),"-","△")&amp;"】"))</f>
        <v>【265.93】</v>
      </c>
      <c r="BP6" s="22">
        <f>IF(BP7="",NA(),BP7)</f>
        <v>117.96</v>
      </c>
      <c r="BQ6" s="22">
        <f t="shared" ref="BQ6:BY6" si="8">IF(BQ7="",NA(),BQ7)</f>
        <v>118.84</v>
      </c>
      <c r="BR6" s="22">
        <f t="shared" si="8"/>
        <v>116.77</v>
      </c>
      <c r="BS6" s="22">
        <f t="shared" si="8"/>
        <v>98.09</v>
      </c>
      <c r="BT6" s="22">
        <f t="shared" si="8"/>
        <v>106.83</v>
      </c>
      <c r="BU6" s="22">
        <f t="shared" si="8"/>
        <v>103.32</v>
      </c>
      <c r="BV6" s="22">
        <f t="shared" si="8"/>
        <v>100.85</v>
      </c>
      <c r="BW6" s="22">
        <f t="shared" si="8"/>
        <v>103.79</v>
      </c>
      <c r="BX6" s="22">
        <f t="shared" si="8"/>
        <v>98.3</v>
      </c>
      <c r="BY6" s="22">
        <f t="shared" si="8"/>
        <v>98.89</v>
      </c>
      <c r="BZ6" s="21" t="str">
        <f>IF(BZ7="","",IF(BZ7="-","【-】","【"&amp;SUBSTITUTE(TEXT(BZ7,"#,##0.00"),"-","△")&amp;"】"))</f>
        <v>【97.82】</v>
      </c>
      <c r="CA6" s="22">
        <f>IF(CA7="",NA(),CA7)</f>
        <v>135.33000000000001</v>
      </c>
      <c r="CB6" s="22">
        <f t="shared" ref="CB6:CJ6" si="9">IF(CB7="",NA(),CB7)</f>
        <v>134.12</v>
      </c>
      <c r="CC6" s="22">
        <f t="shared" si="9"/>
        <v>136.79</v>
      </c>
      <c r="CD6" s="22">
        <f t="shared" si="9"/>
        <v>145.88</v>
      </c>
      <c r="CE6" s="22">
        <f t="shared" si="9"/>
        <v>141.88</v>
      </c>
      <c r="CF6" s="22">
        <f t="shared" si="9"/>
        <v>168.56</v>
      </c>
      <c r="CG6" s="22">
        <f t="shared" si="9"/>
        <v>167.1</v>
      </c>
      <c r="CH6" s="22">
        <f t="shared" si="9"/>
        <v>167.86</v>
      </c>
      <c r="CI6" s="22">
        <f t="shared" si="9"/>
        <v>173.68</v>
      </c>
      <c r="CJ6" s="22">
        <f t="shared" si="9"/>
        <v>174.52</v>
      </c>
      <c r="CK6" s="21" t="str">
        <f>IF(CK7="","",IF(CK7="-","【-】","【"&amp;SUBSTITUTE(TEXT(CK7,"#,##0.00"),"-","△")&amp;"】"))</f>
        <v>【177.56】</v>
      </c>
      <c r="CL6" s="22">
        <f>IF(CL7="",NA(),CL7)</f>
        <v>60.37</v>
      </c>
      <c r="CM6" s="22">
        <f t="shared" ref="CM6:CU6" si="10">IF(CM7="",NA(),CM7)</f>
        <v>60.98</v>
      </c>
      <c r="CN6" s="22">
        <f t="shared" si="10"/>
        <v>59.26</v>
      </c>
      <c r="CO6" s="22">
        <f t="shared" si="10"/>
        <v>58.17</v>
      </c>
      <c r="CP6" s="22">
        <f t="shared" si="10"/>
        <v>59.01</v>
      </c>
      <c r="CQ6" s="22">
        <f t="shared" si="10"/>
        <v>59.51</v>
      </c>
      <c r="CR6" s="22">
        <f t="shared" si="10"/>
        <v>59.91</v>
      </c>
      <c r="CS6" s="22">
        <f t="shared" si="10"/>
        <v>59.4</v>
      </c>
      <c r="CT6" s="22">
        <f t="shared" si="10"/>
        <v>59.24</v>
      </c>
      <c r="CU6" s="22">
        <f t="shared" si="10"/>
        <v>58.77</v>
      </c>
      <c r="CV6" s="21" t="str">
        <f>IF(CV7="","",IF(CV7="-","【-】","【"&amp;SUBSTITUTE(TEXT(CV7,"#,##0.00"),"-","△")&amp;"】"))</f>
        <v>【59.81】</v>
      </c>
      <c r="CW6" s="22">
        <f>IF(CW7="",NA(),CW7)</f>
        <v>83.74</v>
      </c>
      <c r="CX6" s="22">
        <f t="shared" ref="CX6:DF6" si="11">IF(CX7="",NA(),CX7)</f>
        <v>83.72</v>
      </c>
      <c r="CY6" s="22">
        <f t="shared" si="11"/>
        <v>85.78</v>
      </c>
      <c r="CZ6" s="22">
        <f t="shared" si="11"/>
        <v>86.14</v>
      </c>
      <c r="DA6" s="22">
        <f t="shared" si="11"/>
        <v>85.37</v>
      </c>
      <c r="DB6" s="22">
        <f t="shared" si="11"/>
        <v>87.08</v>
      </c>
      <c r="DC6" s="22">
        <f t="shared" si="11"/>
        <v>87.26</v>
      </c>
      <c r="DD6" s="22">
        <f t="shared" si="11"/>
        <v>87.57</v>
      </c>
      <c r="DE6" s="22">
        <f t="shared" si="11"/>
        <v>87.26</v>
      </c>
      <c r="DF6" s="22">
        <f t="shared" si="11"/>
        <v>86.95</v>
      </c>
      <c r="DG6" s="21" t="str">
        <f>IF(DG7="","",IF(DG7="-","【-】","【"&amp;SUBSTITUTE(TEXT(DG7,"#,##0.00"),"-","△")&amp;"】"))</f>
        <v>【89.42】</v>
      </c>
      <c r="DH6" s="22">
        <f>IF(DH7="",NA(),DH7)</f>
        <v>50.85</v>
      </c>
      <c r="DI6" s="22">
        <f t="shared" ref="DI6:DQ6" si="12">IF(DI7="",NA(),DI7)</f>
        <v>52.4</v>
      </c>
      <c r="DJ6" s="22">
        <f t="shared" si="12"/>
        <v>52.03</v>
      </c>
      <c r="DK6" s="22">
        <f t="shared" si="12"/>
        <v>53.63</v>
      </c>
      <c r="DL6" s="22">
        <f t="shared" si="12"/>
        <v>53.83</v>
      </c>
      <c r="DM6" s="22">
        <f t="shared" si="12"/>
        <v>48.55</v>
      </c>
      <c r="DN6" s="22">
        <f t="shared" si="12"/>
        <v>49.2</v>
      </c>
      <c r="DO6" s="22">
        <f t="shared" si="12"/>
        <v>50.01</v>
      </c>
      <c r="DP6" s="22">
        <f t="shared" si="12"/>
        <v>50.99</v>
      </c>
      <c r="DQ6" s="22">
        <f t="shared" si="12"/>
        <v>51.79</v>
      </c>
      <c r="DR6" s="21" t="str">
        <f>IF(DR7="","",IF(DR7="-","【-】","【"&amp;SUBSTITUTE(TEXT(DR7,"#,##0.00"),"-","△")&amp;"】"))</f>
        <v>【52.02】</v>
      </c>
      <c r="DS6" s="22">
        <f>IF(DS7="",NA(),DS7)</f>
        <v>2.4900000000000002</v>
      </c>
      <c r="DT6" s="22">
        <f t="shared" ref="DT6:EB6" si="13">IF(DT7="",NA(),DT7)</f>
        <v>3.57</v>
      </c>
      <c r="DU6" s="22">
        <f t="shared" si="13"/>
        <v>3.56</v>
      </c>
      <c r="DV6" s="22">
        <f t="shared" si="13"/>
        <v>6.91</v>
      </c>
      <c r="DW6" s="22">
        <f t="shared" si="13"/>
        <v>11.17</v>
      </c>
      <c r="DX6" s="22">
        <f t="shared" si="13"/>
        <v>17.11</v>
      </c>
      <c r="DY6" s="22">
        <f t="shared" si="13"/>
        <v>18.329999999999998</v>
      </c>
      <c r="DZ6" s="22">
        <f t="shared" si="13"/>
        <v>20.27</v>
      </c>
      <c r="EA6" s="22">
        <f t="shared" si="13"/>
        <v>21.69</v>
      </c>
      <c r="EB6" s="22">
        <f t="shared" si="13"/>
        <v>23.19</v>
      </c>
      <c r="EC6" s="21" t="str">
        <f>IF(EC7="","",IF(EC7="-","【-】","【"&amp;SUBSTITUTE(TEXT(EC7,"#,##0.00"),"-","△")&amp;"】"))</f>
        <v>【25.37】</v>
      </c>
      <c r="ED6" s="22">
        <f>IF(ED7="",NA(),ED7)</f>
        <v>0.52</v>
      </c>
      <c r="EE6" s="22">
        <f t="shared" ref="EE6:EM6" si="14">IF(EE7="",NA(),EE7)</f>
        <v>0.43</v>
      </c>
      <c r="EF6" s="22">
        <f t="shared" si="14"/>
        <v>0.25</v>
      </c>
      <c r="EG6" s="22">
        <f t="shared" si="14"/>
        <v>0.19</v>
      </c>
      <c r="EH6" s="22">
        <f t="shared" si="14"/>
        <v>0.16</v>
      </c>
      <c r="EI6" s="22">
        <f t="shared" si="14"/>
        <v>0.63</v>
      </c>
      <c r="EJ6" s="22">
        <f t="shared" si="14"/>
        <v>0.6</v>
      </c>
      <c r="EK6" s="22">
        <f t="shared" si="14"/>
        <v>0.56000000000000005</v>
      </c>
      <c r="EL6" s="22">
        <f t="shared" si="14"/>
        <v>0.6</v>
      </c>
      <c r="EM6" s="22">
        <f t="shared" si="14"/>
        <v>0.53</v>
      </c>
      <c r="EN6" s="21" t="str">
        <f>IF(EN7="","",IF(EN7="-","【-】","【"&amp;SUBSTITUTE(TEXT(EN7,"#,##0.00"),"-","△")&amp;"】"))</f>
        <v>【0.62】</v>
      </c>
    </row>
    <row r="7" spans="1:144" s="23" customFormat="1">
      <c r="A7" s="15"/>
      <c r="B7" s="24">
        <v>2023</v>
      </c>
      <c r="C7" s="24">
        <v>102091</v>
      </c>
      <c r="D7" s="24">
        <v>46</v>
      </c>
      <c r="E7" s="24">
        <v>1</v>
      </c>
      <c r="F7" s="24">
        <v>0</v>
      </c>
      <c r="G7" s="24">
        <v>1</v>
      </c>
      <c r="H7" s="24" t="s">
        <v>93</v>
      </c>
      <c r="I7" s="24" t="s">
        <v>94</v>
      </c>
      <c r="J7" s="24" t="s">
        <v>95</v>
      </c>
      <c r="K7" s="24" t="s">
        <v>96</v>
      </c>
      <c r="L7" s="24" t="s">
        <v>97</v>
      </c>
      <c r="M7" s="24" t="s">
        <v>98</v>
      </c>
      <c r="N7" s="25" t="s">
        <v>99</v>
      </c>
      <c r="O7" s="25">
        <v>72.8</v>
      </c>
      <c r="P7" s="25">
        <v>97.75</v>
      </c>
      <c r="Q7" s="25">
        <v>2840</v>
      </c>
      <c r="R7" s="25">
        <v>62261</v>
      </c>
      <c r="S7" s="25">
        <v>180.29</v>
      </c>
      <c r="T7" s="25">
        <v>345.34</v>
      </c>
      <c r="U7" s="25">
        <v>60645</v>
      </c>
      <c r="V7" s="25">
        <v>83.9</v>
      </c>
      <c r="W7" s="25">
        <v>722.82</v>
      </c>
      <c r="X7" s="25">
        <v>122.02</v>
      </c>
      <c r="Y7" s="25">
        <v>121.68</v>
      </c>
      <c r="Z7" s="25">
        <v>119.31</v>
      </c>
      <c r="AA7" s="25">
        <v>115</v>
      </c>
      <c r="AB7" s="25">
        <v>115.46</v>
      </c>
      <c r="AC7" s="25">
        <v>111.17</v>
      </c>
      <c r="AD7" s="25">
        <v>110.91</v>
      </c>
      <c r="AE7" s="25">
        <v>111.49</v>
      </c>
      <c r="AF7" s="25">
        <v>109.09</v>
      </c>
      <c r="AG7" s="25">
        <v>109.05</v>
      </c>
      <c r="AH7" s="25">
        <v>108.24</v>
      </c>
      <c r="AI7" s="25">
        <v>0</v>
      </c>
      <c r="AJ7" s="25">
        <v>0</v>
      </c>
      <c r="AK7" s="25">
        <v>0</v>
      </c>
      <c r="AL7" s="25">
        <v>0</v>
      </c>
      <c r="AM7" s="25">
        <v>0</v>
      </c>
      <c r="AN7" s="25">
        <v>0.78</v>
      </c>
      <c r="AO7" s="25">
        <v>0.92</v>
      </c>
      <c r="AP7" s="25">
        <v>0.87</v>
      </c>
      <c r="AQ7" s="25">
        <v>0.93</v>
      </c>
      <c r="AR7" s="25">
        <v>1.02</v>
      </c>
      <c r="AS7" s="25">
        <v>1.5</v>
      </c>
      <c r="AT7" s="25">
        <v>416.46</v>
      </c>
      <c r="AU7" s="25">
        <v>405.36</v>
      </c>
      <c r="AV7" s="25">
        <v>364.84</v>
      </c>
      <c r="AW7" s="25">
        <v>340.2</v>
      </c>
      <c r="AX7" s="25">
        <v>310.45999999999998</v>
      </c>
      <c r="AY7" s="25">
        <v>360.86</v>
      </c>
      <c r="AZ7" s="25">
        <v>350.79</v>
      </c>
      <c r="BA7" s="25">
        <v>354.57</v>
      </c>
      <c r="BB7" s="25">
        <v>357.74</v>
      </c>
      <c r="BC7" s="25">
        <v>344.88</v>
      </c>
      <c r="BD7" s="25">
        <v>243.36</v>
      </c>
      <c r="BE7" s="25">
        <v>449.29</v>
      </c>
      <c r="BF7" s="25">
        <v>417.07</v>
      </c>
      <c r="BG7" s="25">
        <v>415.48</v>
      </c>
      <c r="BH7" s="25">
        <v>441.32</v>
      </c>
      <c r="BI7" s="25">
        <v>383.1</v>
      </c>
      <c r="BJ7" s="25">
        <v>309.27999999999997</v>
      </c>
      <c r="BK7" s="25">
        <v>322.92</v>
      </c>
      <c r="BL7" s="25">
        <v>303.45999999999998</v>
      </c>
      <c r="BM7" s="25">
        <v>307.27999999999997</v>
      </c>
      <c r="BN7" s="25">
        <v>304.02</v>
      </c>
      <c r="BO7" s="25">
        <v>265.93</v>
      </c>
      <c r="BP7" s="25">
        <v>117.96</v>
      </c>
      <c r="BQ7" s="25">
        <v>118.84</v>
      </c>
      <c r="BR7" s="25">
        <v>116.77</v>
      </c>
      <c r="BS7" s="25">
        <v>98.09</v>
      </c>
      <c r="BT7" s="25">
        <v>106.83</v>
      </c>
      <c r="BU7" s="25">
        <v>103.32</v>
      </c>
      <c r="BV7" s="25">
        <v>100.85</v>
      </c>
      <c r="BW7" s="25">
        <v>103.79</v>
      </c>
      <c r="BX7" s="25">
        <v>98.3</v>
      </c>
      <c r="BY7" s="25">
        <v>98.89</v>
      </c>
      <c r="BZ7" s="25">
        <v>97.82</v>
      </c>
      <c r="CA7" s="25">
        <v>135.33000000000001</v>
      </c>
      <c r="CB7" s="25">
        <v>134.12</v>
      </c>
      <c r="CC7" s="25">
        <v>136.79</v>
      </c>
      <c r="CD7" s="25">
        <v>145.88</v>
      </c>
      <c r="CE7" s="25">
        <v>141.88</v>
      </c>
      <c r="CF7" s="25">
        <v>168.56</v>
      </c>
      <c r="CG7" s="25">
        <v>167.1</v>
      </c>
      <c r="CH7" s="25">
        <v>167.86</v>
      </c>
      <c r="CI7" s="25">
        <v>173.68</v>
      </c>
      <c r="CJ7" s="25">
        <v>174.52</v>
      </c>
      <c r="CK7" s="25">
        <v>177.56</v>
      </c>
      <c r="CL7" s="25">
        <v>60.37</v>
      </c>
      <c r="CM7" s="25">
        <v>60.98</v>
      </c>
      <c r="CN7" s="25">
        <v>59.26</v>
      </c>
      <c r="CO7" s="25">
        <v>58.17</v>
      </c>
      <c r="CP7" s="25">
        <v>59.01</v>
      </c>
      <c r="CQ7" s="25">
        <v>59.51</v>
      </c>
      <c r="CR7" s="25">
        <v>59.91</v>
      </c>
      <c r="CS7" s="25">
        <v>59.4</v>
      </c>
      <c r="CT7" s="25">
        <v>59.24</v>
      </c>
      <c r="CU7" s="25">
        <v>58.77</v>
      </c>
      <c r="CV7" s="25">
        <v>59.81</v>
      </c>
      <c r="CW7" s="25">
        <v>83.74</v>
      </c>
      <c r="CX7" s="25">
        <v>83.72</v>
      </c>
      <c r="CY7" s="25">
        <v>85.78</v>
      </c>
      <c r="CZ7" s="25">
        <v>86.14</v>
      </c>
      <c r="DA7" s="25">
        <v>85.37</v>
      </c>
      <c r="DB7" s="25">
        <v>87.08</v>
      </c>
      <c r="DC7" s="25">
        <v>87.26</v>
      </c>
      <c r="DD7" s="25">
        <v>87.57</v>
      </c>
      <c r="DE7" s="25">
        <v>87.26</v>
      </c>
      <c r="DF7" s="25">
        <v>86.95</v>
      </c>
      <c r="DG7" s="25">
        <v>89.42</v>
      </c>
      <c r="DH7" s="25">
        <v>50.85</v>
      </c>
      <c r="DI7" s="25">
        <v>52.4</v>
      </c>
      <c r="DJ7" s="25">
        <v>52.03</v>
      </c>
      <c r="DK7" s="25">
        <v>53.63</v>
      </c>
      <c r="DL7" s="25">
        <v>53.83</v>
      </c>
      <c r="DM7" s="25">
        <v>48.55</v>
      </c>
      <c r="DN7" s="25">
        <v>49.2</v>
      </c>
      <c r="DO7" s="25">
        <v>50.01</v>
      </c>
      <c r="DP7" s="25">
        <v>50.99</v>
      </c>
      <c r="DQ7" s="25">
        <v>51.79</v>
      </c>
      <c r="DR7" s="25">
        <v>52.02</v>
      </c>
      <c r="DS7" s="25">
        <v>2.4900000000000002</v>
      </c>
      <c r="DT7" s="25">
        <v>3.57</v>
      </c>
      <c r="DU7" s="25">
        <v>3.56</v>
      </c>
      <c r="DV7" s="25">
        <v>6.91</v>
      </c>
      <c r="DW7" s="25">
        <v>11.17</v>
      </c>
      <c r="DX7" s="25">
        <v>17.11</v>
      </c>
      <c r="DY7" s="25">
        <v>18.329999999999998</v>
      </c>
      <c r="DZ7" s="25">
        <v>20.27</v>
      </c>
      <c r="EA7" s="25">
        <v>21.69</v>
      </c>
      <c r="EB7" s="25">
        <v>23.19</v>
      </c>
      <c r="EC7" s="25">
        <v>25.37</v>
      </c>
      <c r="ED7" s="25">
        <v>0.52</v>
      </c>
      <c r="EE7" s="25">
        <v>0.43</v>
      </c>
      <c r="EF7" s="25">
        <v>0.25</v>
      </c>
      <c r="EG7" s="25">
        <v>0.19</v>
      </c>
      <c r="EH7" s="25">
        <v>0.16</v>
      </c>
      <c r="EI7" s="25">
        <v>0.63</v>
      </c>
      <c r="EJ7" s="25">
        <v>0.6</v>
      </c>
      <c r="EK7" s="25">
        <v>0.56000000000000005</v>
      </c>
      <c r="EL7" s="25">
        <v>0.6</v>
      </c>
      <c r="EM7" s="25">
        <v>0.53</v>
      </c>
      <c r="EN7" s="25">
        <v>0.62</v>
      </c>
    </row>
    <row r="8" spans="1:144">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c r="A10" s="28" t="s">
        <v>44</v>
      </c>
      <c r="B10" s="29">
        <f>DATEVALUE($B7-B11&amp;"/1/"&amp;B12)</f>
        <v>36892</v>
      </c>
      <c r="C10" s="29">
        <f t="shared" ref="C10:F10" si="15">DATEVALUE($B7-C11&amp;"/1/"&amp;C12)</f>
        <v>37257</v>
      </c>
      <c r="D10" s="29">
        <f t="shared" si="15"/>
        <v>37622</v>
      </c>
      <c r="E10" s="29">
        <f t="shared" si="15"/>
        <v>37987</v>
      </c>
      <c r="F10" s="29">
        <f t="shared" si="15"/>
        <v>38353</v>
      </c>
    </row>
    <row r="11" spans="1:144">
      <c r="B11">
        <v>22</v>
      </c>
      <c r="C11">
        <v>21</v>
      </c>
      <c r="D11">
        <v>20</v>
      </c>
      <c r="E11">
        <v>19</v>
      </c>
      <c r="F11">
        <v>18</v>
      </c>
      <c r="G11" t="s">
        <v>105</v>
      </c>
    </row>
    <row r="12" spans="1:144">
      <c r="B12">
        <v>1</v>
      </c>
      <c r="C12">
        <v>1</v>
      </c>
      <c r="D12">
        <v>1</v>
      </c>
      <c r="E12">
        <v>1</v>
      </c>
      <c r="F12">
        <v>1</v>
      </c>
      <c r="G12" t="s">
        <v>106</v>
      </c>
    </row>
    <row r="13" spans="1:144">
      <c r="B13" t="s">
        <v>107</v>
      </c>
      <c r="C13" t="s">
        <v>108</v>
      </c>
      <c r="D13" t="s">
        <v>108</v>
      </c>
      <c r="E13" t="s">
        <v>108</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sg10f55</cp:lastModifiedBy>
  <cp:lastPrinted>2025-01-30T05:19:18Z</cp:lastPrinted>
  <dcterms:created xsi:type="dcterms:W3CDTF">2025-01-24T06:46:24Z</dcterms:created>
  <dcterms:modified xsi:type="dcterms:W3CDTF">2025-01-30T05:37:45Z</dcterms:modified>
  <cp:category/>
</cp:coreProperties>
</file>