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02\Desktop\"/>
    </mc:Choice>
  </mc:AlternateContent>
  <workbookProtection workbookAlgorithmName="SHA-512" workbookHashValue="uHQBftopFn4aO6XCxqMc7B1qUIOdJtH6LrKvYY85im8/IVWuOb0A6Oa2m/nUFpOMEy6n4BxKXcQzqDSqh24JRA==" workbookSaltValue="9uDWAR94YgBD5pewBv55xw==" workbookSpinCount="100000" lockStructure="1"/>
  <bookViews>
    <workbookView xWindow="0" yWindow="0" windowWidth="20490" windowHeight="85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AT10" i="4"/>
  <c r="AL10" i="4"/>
  <c r="W10" i="4"/>
  <c r="I10" i="4"/>
  <c r="B10" i="4"/>
  <c r="BB8" i="4"/>
  <c r="AT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<sst xmlns="http://schemas.openxmlformats.org/spreadsheetml/2006/main" count="228" uniqueCount="113">
  <si>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</si>
  <si>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</si>
  <si>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</si>
  <si>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</si>
  <si>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</si>
  <si>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</si>
  <si>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</si>
  <si>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</si>
  <si>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</si>
  <si>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</si>
  <si>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</si>
  <si>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</si>
  <si>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</si>
  <si>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</si>
  <si>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</si>
  <si>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</si>
  <si>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</si>
  <si>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</si>
  <si>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</si>
  <si>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</si>
  <si>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</si>
  <si>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</si>
  <si>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</si>
  <si>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</si>
  <si>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</si>
  <si>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</si>
  <si>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</si>
  <si>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</si>
  <si>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</si>
  <si>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</si>
  <si>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</si>
  <si>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</si>
  <si>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</si>
  <si>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</si>
  <si>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</si>
  <si>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</si>
  <si>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</si>
  <si>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</si>
  <si>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</si>
  <si>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</si>
  <si>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</si>
  <si>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</si>
  <si>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</si>
  <si>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</si>
  <si>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</si>
  <si>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</si>
  <si>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</si>
  <si>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</si>
  <si>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</si>
  <si>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</si>
  <si>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</si>
  <si>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</si>
  <si>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</si>
  <si>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</si>
  <si>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</si>
  <si>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</si>
  <si>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</si>
  <si>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</si>
  <si>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</si>
  <si>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</si>
  <si>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</si>
  <si>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</si>
  <si>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</si>
  <si>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</si>
  <si>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</si>
  <si>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</si>
  <si>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</si>
  <si>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</si>
  <si>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</si>
  <si>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</si>
  <si>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</si>
  <si>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</si>
  <si>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</si>
  <si>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</si>
  <si>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</si>
  <si>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</si>
  <si>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</si>
  <si>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</si>
  <si>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</si>
  <si>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</si>
  <si>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</si>
  <si>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</si>
  <si>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</si>
  <si>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</si>
  <si>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</si>
  <si>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</si>
  <si>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</si>
  <si>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</si>
  <si>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</si>
  <si>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</si>
  <si>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</si>
  <si>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</si>
  <si>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</si>
  <si>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</si>
  <si>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</si>
  <si>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</si>
  <si>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</si>
  <si>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</si>
  <si>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</si>
  <si>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</si>
  <si>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</si>
  <si>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</si>
  <si>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</si>
  <si>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</si>
  <si>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</si>
  <si>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</si>
  <si>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</si>
  <si>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</si>
  <si>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</si>
  <si>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</si>
  <si>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主に取水、浄水設備の更新の遅れにより、有形固定資産減価償却率は年々増加傾向にある。藤岡市新水道ビジョンに掲げた更新を計画的に行い数値の改善を図っていく。
②管路経年化率
　老朽管の更新を計画的に行ってきたことから管路経年化率は類似団体の平均値と比較すると良好な値である。
③管路更新率
　これまでに石綿管や普通鋳鉄管等の老朽管の更新を計画的に行ってきたことにより、類似団体の平均値と比較して低い値である。</t>
    <rPh sb="167" eb="169">
      <t>フツウ</t>
    </rPh>
    <rPh sb="169" eb="172">
      <t>チュウテツカン</t>
    </rPh>
    <rPh sb="172" eb="173">
      <t>トウ</t>
    </rPh>
    <phoneticPr fontId="4"/>
  </si>
  <si>
    <t>　収支が継続して黒字であり、債務に対する一定の支払い能力も備えていることから、事業の経営状況は健全で安定していると考えられる。
　今後、収益の大半を占める料金収入は減少していく一方で、老朽化施設への投資が控えており、将来にわたり健全な経営を継続していくためには、平成30年度に策定した経営戦略をベースに、更なる経費の削減を図っていく必要がある。
　また、物価・エネルギー価格の高騰による経費の更なる増加が懸念されるため、今後の厳しい経営状況が見込まれるところであり、より一層の経費削減等の企業努力が必要とされる。</t>
    <rPh sb="196" eb="197">
      <t>サラ</t>
    </rPh>
    <phoneticPr fontId="4"/>
  </si>
  <si>
    <t>①経常収支比率
　常に100％を上回っており収支は健全である。
また、類似団体の平均値と比較しても良好な値である。
②累積欠損金比率
　欠損金は発生していない。
③流動比率
　常に100％を上回っており、短期の債務に対して支払い能力を備えている。
④企業債残高対給水収益比率
　令和4年度は物価の高騰に伴い、水道料金の基本料金減免を実施したため、給水収益が減少した。企業債現在高は令和3年度末より減少しているが、企業債残高対給水収益比率は令和3年度末より上昇し、類似団体の平均値を上回っている。
⑤料金回収率
　水道料金の基本料金減免を実施したため、給水収益が減少し、料金回収率が100％を下回った。
⑥給水原価
　水道料金基本料金の減免や経常費用の増加により令和3年度末より上昇しているが、類似団体の平均値を下回っている。
➆施設利用率
　配水量が減少し、2年連続で類似団体の平均値を下回っている。
⑧有収率
　老朽管の更新事業等により令和3年度末より上昇しているが、依然として類似団体の平均値を下回っている。引き続き管路の漏水対策等に努める必要がある。</t>
    <rPh sb="183" eb="185">
      <t>キギョウ</t>
    </rPh>
    <rPh sb="185" eb="186">
      <t>サイ</t>
    </rPh>
    <rPh sb="186" eb="188">
      <t>ゲンザイ</t>
    </rPh>
    <rPh sb="188" eb="189">
      <t>ダカ</t>
    </rPh>
    <rPh sb="190" eb="192">
      <t>レイワ</t>
    </rPh>
    <rPh sb="193" eb="196">
      <t>ネンドマツ</t>
    </rPh>
    <rPh sb="198" eb="200">
      <t>ゲンショウ</t>
    </rPh>
    <rPh sb="206" eb="208">
      <t>キギョウ</t>
    </rPh>
    <rPh sb="208" eb="209">
      <t>サイ</t>
    </rPh>
    <rPh sb="209" eb="211">
      <t>ザンダカ</t>
    </rPh>
    <rPh sb="211" eb="212">
      <t>タイ</t>
    </rPh>
    <rPh sb="212" eb="214">
      <t>キュウスイ</t>
    </rPh>
    <rPh sb="214" eb="216">
      <t>シュウエキ</t>
    </rPh>
    <rPh sb="216" eb="218">
      <t>ヒリツ</t>
    </rPh>
    <rPh sb="219" eb="221">
      <t>レイワ</t>
    </rPh>
    <rPh sb="222" eb="224">
      <t>ネンド</t>
    </rPh>
    <rPh sb="224" eb="225">
      <t>マツ</t>
    </rPh>
    <rPh sb="227" eb="229">
      <t>ジョウショウ</t>
    </rPh>
    <rPh sb="240" eb="242">
      <t>ウワマワ</t>
    </rPh>
    <rPh sb="249" eb="251">
      <t>リョウキン</t>
    </rPh>
    <rPh sb="251" eb="253">
      <t>カイシュウ</t>
    </rPh>
    <rPh sb="253" eb="254">
      <t>リツ</t>
    </rPh>
    <rPh sb="256" eb="258">
      <t>スイドウ</t>
    </rPh>
    <rPh sb="258" eb="260">
      <t>リョウキン</t>
    </rPh>
    <rPh sb="261" eb="263">
      <t>キホン</t>
    </rPh>
    <rPh sb="263" eb="265">
      <t>リョウキン</t>
    </rPh>
    <rPh sb="265" eb="267">
      <t>ゲンメン</t>
    </rPh>
    <rPh sb="268" eb="270">
      <t>ジッシ</t>
    </rPh>
    <rPh sb="275" eb="277">
      <t>キュウスイ</t>
    </rPh>
    <rPh sb="277" eb="279">
      <t>シュウエキ</t>
    </rPh>
    <rPh sb="280" eb="282">
      <t>ゲンショウ</t>
    </rPh>
    <rPh sb="284" eb="286">
      <t>リョウキン</t>
    </rPh>
    <rPh sb="286" eb="288">
      <t>カイシュウ</t>
    </rPh>
    <rPh sb="288" eb="289">
      <t>リツ</t>
    </rPh>
    <rPh sb="295" eb="297">
      <t>シタマワ</t>
    </rPh>
    <rPh sb="302" eb="304">
      <t>キュウスイ</t>
    </rPh>
    <rPh sb="304" eb="306">
      <t>ゲンカ</t>
    </rPh>
    <rPh sb="308" eb="310">
      <t>スイドウ</t>
    </rPh>
    <rPh sb="310" eb="312">
      <t>リョウキン</t>
    </rPh>
    <rPh sb="312" eb="314">
      <t>キホン</t>
    </rPh>
    <rPh sb="314" eb="316">
      <t>リョウキン</t>
    </rPh>
    <rPh sb="317" eb="319">
      <t>ゲンメン</t>
    </rPh>
    <rPh sb="320" eb="322">
      <t>ケイジョウ</t>
    </rPh>
    <rPh sb="322" eb="324">
      <t>ヒヨウ</t>
    </rPh>
    <rPh sb="325" eb="327">
      <t>ゾウカ</t>
    </rPh>
    <rPh sb="335" eb="336">
      <t>マツ</t>
    </rPh>
    <rPh sb="338" eb="340">
      <t>ジョウショウ</t>
    </rPh>
    <rPh sb="346" eb="348">
      <t>ルイジ</t>
    </rPh>
    <rPh sb="348" eb="350">
      <t>ダンタイ</t>
    </rPh>
    <rPh sb="351" eb="354">
      <t>ヘイキンチ</t>
    </rPh>
    <rPh sb="355" eb="357">
      <t>シタマワ</t>
    </rPh>
    <rPh sb="364" eb="366">
      <t>シセツ</t>
    </rPh>
    <rPh sb="366" eb="368">
      <t>リヨウ</t>
    </rPh>
    <rPh sb="368" eb="369">
      <t>リツ</t>
    </rPh>
    <rPh sb="371" eb="373">
      <t>ハイスイ</t>
    </rPh>
    <rPh sb="373" eb="374">
      <t>リョウ</t>
    </rPh>
    <rPh sb="375" eb="377">
      <t>ゲンショウ</t>
    </rPh>
    <rPh sb="380" eb="381">
      <t>ネン</t>
    </rPh>
    <rPh sb="381" eb="383">
      <t>レンゾク</t>
    </rPh>
    <rPh sb="384" eb="388">
      <t>ルイジダンタイ</t>
    </rPh>
    <rPh sb="389" eb="392">
      <t>ヘイキンチ</t>
    </rPh>
    <rPh sb="393" eb="395">
      <t>シタマワ</t>
    </rPh>
    <rPh sb="402" eb="405">
      <t>ユウシュウリツ</t>
    </rPh>
    <rPh sb="407" eb="409">
      <t>ロウキュウ</t>
    </rPh>
    <rPh sb="409" eb="410">
      <t>カン</t>
    </rPh>
    <rPh sb="411" eb="413">
      <t>コウシン</t>
    </rPh>
    <rPh sb="413" eb="415">
      <t>ジギョウ</t>
    </rPh>
    <rPh sb="415" eb="416">
      <t>トウ</t>
    </rPh>
    <rPh sb="419" eb="421">
      <t>レイワ</t>
    </rPh>
    <rPh sb="422" eb="424">
      <t>ネンド</t>
    </rPh>
    <rPh sb="424" eb="425">
      <t>マツ</t>
    </rPh>
    <rPh sb="427" eb="429">
      <t>ジョウショウ</t>
    </rPh>
    <rPh sb="435" eb="437">
      <t>イゼン</t>
    </rPh>
    <rPh sb="440" eb="444">
      <t>ルイジダンタイ</t>
    </rPh>
    <rPh sb="445" eb="448">
      <t>ヘイキンチ</t>
    </rPh>
    <rPh sb="449" eb="451">
      <t>シタマワ</t>
    </rPh>
    <rPh sb="456" eb="457">
      <t>ヒ</t>
    </rPh>
    <rPh sb="458" eb="459">
      <t>ツヅ</t>
    </rPh>
    <rPh sb="460" eb="462">
      <t>カンロ</t>
    </rPh>
    <rPh sb="463" eb="465">
      <t>ロウスイ</t>
    </rPh>
    <rPh sb="465" eb="467">
      <t>タイサク</t>
    </rPh>
    <rPh sb="467" eb="468">
      <t>トウ</t>
    </rPh>
    <rPh sb="469" eb="470">
      <t>ツト</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</si>
</sst>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0.54</c:v>
                </c:pt>
                <c:pt idx="1">
                  <c:v>0.52</c:v>
                </c:pt>
                <c:pt idx="2">
                  <c:v>0.43</c:v>
                </c:pt>
                <c:pt idx="3">
                  <c:v>0.25</c:v>
                </c:pt>
                <c:pt idx="4">
                  <c:v>0.19</c:v>
                </c:pt>
              </c:numCache>
            </c:numRef>
          </c:val>
          <c:extLst xmlns:c16r2="http://schemas.microsoft.com/office/drawing/2015/06/chart">
            <c:ext xmlns:c16="http://schemas.microsoft.com/office/drawing/2014/chart" uri="{C3380CC4-5D6E-409C-BE32-E72D297353CC}">
              <c16:uniqueId val="{00000000-F9A5-443A-9E73-F8C8B4749DBA}"/>
            </c:ext>
          </c:extLst>
        </c:ser>
        <c:dLbls>
          <c:showLegendKey val="0"/>
          <c:showVal val="0"/>
          <c:showCatName val="0"/>
          <c:showSerName val="0"/>
          <c:showPercent val="0"/>
          <c:showBubbleSize val="0"/>
        </c:dLbls>
        <c:gapWidth val="150"/>
        <c:axId val="404679016"/>
        <c:axId val="40468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xmlns:c16r2="http://schemas.microsoft.com/office/drawing/2015/06/chart">
            <c:ext xmlns:c16="http://schemas.microsoft.com/office/drawing/2014/chart" uri="{C3380CC4-5D6E-409C-BE32-E72D297353CC}">
              <c16:uniqueId val="{00000001-F9A5-443A-9E73-F8C8B4749DBA}"/>
            </c:ext>
          </c:extLst>
        </c:ser>
        <c:dLbls>
          <c:showLegendKey val="0"/>
          <c:showVal val="0"/>
          <c:showCatName val="0"/>
          <c:showSerName val="0"/>
          <c:showPercent val="0"/>
          <c:showBubbleSize val="0"/>
        </c:dLbls>
        <c:marker val="1"/>
        <c:smooth val="0"/>
        <c:axId val="404679016"/>
        <c:axId val="404682936"/>
      </c:lineChart>
      <c:dateAx>
        <c:axId val="404679016"/>
        <c:scaling>
          <c:orientation val="minMax"/>
        </c:scaling>
        <c:delete val="1"/>
        <c:axPos val="b"/>
        <c:numFmt formatCode="&quot;H&quot;yy" sourceLinked="1"/>
        <c:majorTickMark val="none"/>
        <c:minorTickMark val="none"/>
        <c:tickLblPos val="none"/>
        <c:crossAx val="404682936"/>
        <c:crosses val="autoZero"/>
        <c:auto val="1"/>
        <c:lblOffset val="100"/>
        <c:baseTimeUnit val="years"/>
      </c:dateAx>
      <c:valAx>
        <c:axId val="40468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6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60.82</c:v>
                </c:pt>
                <c:pt idx="1">
                  <c:v>60.37</c:v>
                </c:pt>
                <c:pt idx="2">
                  <c:v>60.98</c:v>
                </c:pt>
                <c:pt idx="3">
                  <c:v>59.26</c:v>
                </c:pt>
                <c:pt idx="4">
                  <c:v>58.17</c:v>
                </c:pt>
              </c:numCache>
            </c:numRef>
          </c:val>
          <c:extLst xmlns:c16r2="http://schemas.microsoft.com/office/drawing/2015/06/chart">
            <c:ext xmlns:c16="http://schemas.microsoft.com/office/drawing/2014/chart" uri="{C3380CC4-5D6E-409C-BE32-E72D297353CC}">
              <c16:uniqueId val="{00000000-F901-4A97-BCBC-BD25B714EFB5}"/>
            </c:ext>
          </c:extLst>
        </c:ser>
        <c:dLbls>
          <c:showLegendKey val="0"/>
          <c:showVal val="0"/>
          <c:showCatName val="0"/>
          <c:showSerName val="0"/>
          <c:showPercent val="0"/>
          <c:showBubbleSize val="0"/>
        </c:dLbls>
        <c:gapWidth val="150"/>
        <c:axId val="485901152"/>
        <c:axId val="48590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xmlns:c16r2="http://schemas.microsoft.com/office/drawing/2015/06/chart">
            <c:ext xmlns:c16="http://schemas.microsoft.com/office/drawing/2014/chart" uri="{C3380CC4-5D6E-409C-BE32-E72D297353CC}">
              <c16:uniqueId val="{00000001-F901-4A97-BCBC-BD25B714EFB5}"/>
            </c:ext>
          </c:extLst>
        </c:ser>
        <c:dLbls>
          <c:showLegendKey val="0"/>
          <c:showVal val="0"/>
          <c:showCatName val="0"/>
          <c:showSerName val="0"/>
          <c:showPercent val="0"/>
          <c:showBubbleSize val="0"/>
        </c:dLbls>
        <c:marker val="1"/>
        <c:smooth val="0"/>
        <c:axId val="485901152"/>
        <c:axId val="485903504"/>
      </c:lineChart>
      <c:dateAx>
        <c:axId val="485901152"/>
        <c:scaling>
          <c:orientation val="minMax"/>
        </c:scaling>
        <c:delete val="1"/>
        <c:axPos val="b"/>
        <c:numFmt formatCode="&quot;H&quot;yy" sourceLinked="1"/>
        <c:majorTickMark val="none"/>
        <c:minorTickMark val="none"/>
        <c:tickLblPos val="none"/>
        <c:crossAx val="485903504"/>
        <c:crosses val="autoZero"/>
        <c:auto val="1"/>
        <c:lblOffset val="100"/>
        <c:baseTimeUnit val="years"/>
      </c:dateAx>
      <c:valAx>
        <c:axId val="48590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c:v>
                </c:pt>
                <c:pt idx="1">
                  <c:v>83.74</c:v>
                </c:pt>
                <c:pt idx="2">
                  <c:v>83.72</c:v>
                </c:pt>
                <c:pt idx="3">
                  <c:v>85.78</c:v>
                </c:pt>
                <c:pt idx="4">
                  <c:v>86.14</c:v>
                </c:pt>
              </c:numCache>
            </c:numRef>
          </c:val>
          <c:extLst xmlns:c16r2="http://schemas.microsoft.com/office/drawing/2015/06/chart">
            <c:ext xmlns:c16="http://schemas.microsoft.com/office/drawing/2014/chart" uri="{C3380CC4-5D6E-409C-BE32-E72D297353CC}">
              <c16:uniqueId val="{00000000-A54B-42B3-869B-BD8349830436}"/>
            </c:ext>
          </c:extLst>
        </c:ser>
        <c:dLbls>
          <c:showLegendKey val="0"/>
          <c:showVal val="0"/>
          <c:showCatName val="0"/>
          <c:showSerName val="0"/>
          <c:showPercent val="0"/>
          <c:showBubbleSize val="0"/>
        </c:dLbls>
        <c:gapWidth val="150"/>
        <c:axId val="485900368"/>
        <c:axId val="48590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xmlns:c16r2="http://schemas.microsoft.com/office/drawing/2015/06/chart">
            <c:ext xmlns:c16="http://schemas.microsoft.com/office/drawing/2014/chart" uri="{C3380CC4-5D6E-409C-BE32-E72D297353CC}">
              <c16:uniqueId val="{00000001-A54B-42B3-869B-BD8349830436}"/>
            </c:ext>
          </c:extLst>
        </c:ser>
        <c:dLbls>
          <c:showLegendKey val="0"/>
          <c:showVal val="0"/>
          <c:showCatName val="0"/>
          <c:showSerName val="0"/>
          <c:showPercent val="0"/>
          <c:showBubbleSize val="0"/>
        </c:dLbls>
        <c:marker val="1"/>
        <c:smooth val="0"/>
        <c:axId val="485900368"/>
        <c:axId val="485901544"/>
      </c:lineChart>
      <c:dateAx>
        <c:axId val="485900368"/>
        <c:scaling>
          <c:orientation val="minMax"/>
        </c:scaling>
        <c:delete val="1"/>
        <c:axPos val="b"/>
        <c:numFmt formatCode="&quot;H&quot;yy" sourceLinked="1"/>
        <c:majorTickMark val="none"/>
        <c:minorTickMark val="none"/>
        <c:tickLblPos val="none"/>
        <c:crossAx val="485901544"/>
        <c:crosses val="autoZero"/>
        <c:auto val="1"/>
        <c:lblOffset val="100"/>
        <c:baseTimeUnit val="years"/>
      </c:dateAx>
      <c:valAx>
        <c:axId val="48590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9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124.72</c:v>
                </c:pt>
                <c:pt idx="1">
                  <c:v>122.02</c:v>
                </c:pt>
                <c:pt idx="2">
                  <c:v>121.68</c:v>
                </c:pt>
                <c:pt idx="3">
                  <c:v>119.31</c:v>
                </c:pt>
                <c:pt idx="4">
                  <c:v>115</c:v>
                </c:pt>
              </c:numCache>
            </c:numRef>
          </c:val>
          <c:extLst xmlns:c16r2="http://schemas.microsoft.com/office/drawing/2015/06/chart">
            <c:ext xmlns:c16="http://schemas.microsoft.com/office/drawing/2014/chart" uri="{C3380CC4-5D6E-409C-BE32-E72D297353CC}">
              <c16:uniqueId val="{00000000-F7FE-479A-96E4-80BBF66C81BD}"/>
            </c:ext>
          </c:extLst>
        </c:ser>
        <c:dLbls>
          <c:showLegendKey val="0"/>
          <c:showVal val="0"/>
          <c:showCatName val="0"/>
          <c:showSerName val="0"/>
          <c:showPercent val="0"/>
          <c:showBubbleSize val="0"/>
        </c:dLbls>
        <c:gapWidth val="150"/>
        <c:axId val="404681368"/>
        <c:axId val="4046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xmlns:c16r2="http://schemas.microsoft.com/office/drawing/2015/06/chart">
            <c:ext xmlns:c16="http://schemas.microsoft.com/office/drawing/2014/chart" uri="{C3380CC4-5D6E-409C-BE32-E72D297353CC}">
              <c16:uniqueId val="{00000001-F7FE-479A-96E4-80BBF66C81BD}"/>
            </c:ext>
          </c:extLst>
        </c:ser>
        <c:dLbls>
          <c:showLegendKey val="0"/>
          <c:showVal val="0"/>
          <c:showCatName val="0"/>
          <c:showSerName val="0"/>
          <c:showPercent val="0"/>
          <c:showBubbleSize val="0"/>
        </c:dLbls>
        <c:marker val="1"/>
        <c:smooth val="0"/>
        <c:axId val="404681368"/>
        <c:axId val="404680192"/>
      </c:lineChart>
      <c:dateAx>
        <c:axId val="404681368"/>
        <c:scaling>
          <c:orientation val="minMax"/>
        </c:scaling>
        <c:delete val="1"/>
        <c:axPos val="b"/>
        <c:numFmt formatCode="&quot;H&quot;yy" sourceLinked="1"/>
        <c:majorTickMark val="none"/>
        <c:minorTickMark val="none"/>
        <c:tickLblPos val="none"/>
        <c:crossAx val="404680192"/>
        <c:crosses val="autoZero"/>
        <c:auto val="1"/>
        <c:lblOffset val="100"/>
        <c:baseTimeUnit val="years"/>
      </c:dateAx>
      <c:valAx>
        <c:axId val="40468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6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49.61</c:v>
                </c:pt>
                <c:pt idx="1">
                  <c:v>50.85</c:v>
                </c:pt>
                <c:pt idx="2">
                  <c:v>52.4</c:v>
                </c:pt>
                <c:pt idx="3">
                  <c:v>52.03</c:v>
                </c:pt>
                <c:pt idx="4">
                  <c:v>53.63</c:v>
                </c:pt>
              </c:numCache>
            </c:numRef>
          </c:val>
          <c:extLst xmlns:c16r2="http://schemas.microsoft.com/office/drawing/2015/06/chart">
            <c:ext xmlns:c16="http://schemas.microsoft.com/office/drawing/2014/chart" uri="{C3380CC4-5D6E-409C-BE32-E72D297353CC}">
              <c16:uniqueId val="{00000000-473F-46C2-A29B-9F5B2CE0DC91}"/>
            </c:ext>
          </c:extLst>
        </c:ser>
        <c:dLbls>
          <c:showLegendKey val="0"/>
          <c:showVal val="0"/>
          <c:showCatName val="0"/>
          <c:showSerName val="0"/>
          <c:showPercent val="0"/>
          <c:showBubbleSize val="0"/>
        </c:dLbls>
        <c:gapWidth val="150"/>
        <c:axId val="404683328"/>
        <c:axId val="40468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xmlns:c16r2="http://schemas.microsoft.com/office/drawing/2015/06/chart">
            <c:ext xmlns:c16="http://schemas.microsoft.com/office/drawing/2014/chart" uri="{C3380CC4-5D6E-409C-BE32-E72D297353CC}">
              <c16:uniqueId val="{00000001-473F-46C2-A29B-9F5B2CE0DC91}"/>
            </c:ext>
          </c:extLst>
        </c:ser>
        <c:dLbls>
          <c:showLegendKey val="0"/>
          <c:showVal val="0"/>
          <c:showCatName val="0"/>
          <c:showSerName val="0"/>
          <c:showPercent val="0"/>
          <c:showBubbleSize val="0"/>
        </c:dLbls>
        <c:marker val="1"/>
        <c:smooth val="0"/>
        <c:axId val="404683328"/>
        <c:axId val="404683720"/>
      </c:lineChart>
      <c:dateAx>
        <c:axId val="404683328"/>
        <c:scaling>
          <c:orientation val="minMax"/>
        </c:scaling>
        <c:delete val="1"/>
        <c:axPos val="b"/>
        <c:numFmt formatCode="&quot;H&quot;yy" sourceLinked="1"/>
        <c:majorTickMark val="none"/>
        <c:minorTickMark val="none"/>
        <c:tickLblPos val="none"/>
        <c:crossAx val="404683720"/>
        <c:crosses val="autoZero"/>
        <c:auto val="1"/>
        <c:lblOffset val="100"/>
        <c:baseTimeUnit val="years"/>
      </c:dateAx>
      <c:valAx>
        <c:axId val="40468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6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0.62</c:v>
                </c:pt>
                <c:pt idx="1">
                  <c:v>2.4900000000000002</c:v>
                </c:pt>
                <c:pt idx="2">
                  <c:v>3.57</c:v>
                </c:pt>
                <c:pt idx="3">
                  <c:v>3.56</c:v>
                </c:pt>
                <c:pt idx="4">
                  <c:v>6.91</c:v>
                </c:pt>
              </c:numCache>
            </c:numRef>
          </c:val>
          <c:extLst xmlns:c16r2="http://schemas.microsoft.com/office/drawing/2015/06/chart">
            <c:ext xmlns:c16="http://schemas.microsoft.com/office/drawing/2014/chart" uri="{C3380CC4-5D6E-409C-BE32-E72D297353CC}">
              <c16:uniqueId val="{00000000-933A-4ADF-A7DF-99AE2A3627BB}"/>
            </c:ext>
          </c:extLst>
        </c:ser>
        <c:dLbls>
          <c:showLegendKey val="0"/>
          <c:showVal val="0"/>
          <c:showCatName val="0"/>
          <c:showSerName val="0"/>
          <c:showPercent val="0"/>
          <c:showBubbleSize val="0"/>
        </c:dLbls>
        <c:gapWidth val="150"/>
        <c:axId val="404677448"/>
        <c:axId val="48627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xmlns:c16r2="http://schemas.microsoft.com/office/drawing/2015/06/chart">
            <c:ext xmlns:c16="http://schemas.microsoft.com/office/drawing/2014/chart" uri="{C3380CC4-5D6E-409C-BE32-E72D297353CC}">
              <c16:uniqueId val="{00000001-933A-4ADF-A7DF-99AE2A3627BB}"/>
            </c:ext>
          </c:extLst>
        </c:ser>
        <c:dLbls>
          <c:showLegendKey val="0"/>
          <c:showVal val="0"/>
          <c:showCatName val="0"/>
          <c:showSerName val="0"/>
          <c:showPercent val="0"/>
          <c:showBubbleSize val="0"/>
        </c:dLbls>
        <c:marker val="1"/>
        <c:smooth val="0"/>
        <c:axId val="404677448"/>
        <c:axId val="486274680"/>
      </c:lineChart>
      <c:dateAx>
        <c:axId val="404677448"/>
        <c:scaling>
          <c:orientation val="minMax"/>
        </c:scaling>
        <c:delete val="1"/>
        <c:axPos val="b"/>
        <c:numFmt formatCode="&quot;H&quot;yy" sourceLinked="1"/>
        <c:majorTickMark val="none"/>
        <c:minorTickMark val="none"/>
        <c:tickLblPos val="none"/>
        <c:crossAx val="486274680"/>
        <c:crosses val="autoZero"/>
        <c:auto val="1"/>
        <c:lblOffset val="100"/>
        <c:baseTimeUnit val="years"/>
      </c:dateAx>
      <c:valAx>
        <c:axId val="48627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6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34-4091-8E51-ED0A6834C30D}"/>
            </c:ext>
          </c:extLst>
        </c:ser>
        <c:dLbls>
          <c:showLegendKey val="0"/>
          <c:showVal val="0"/>
          <c:showCatName val="0"/>
          <c:showSerName val="0"/>
          <c:showPercent val="0"/>
          <c:showBubbleSize val="0"/>
        </c:dLbls>
        <c:gapWidth val="150"/>
        <c:axId val="486279384"/>
        <c:axId val="4862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xmlns:c16r2="http://schemas.microsoft.com/office/drawing/2015/06/chart">
            <c:ext xmlns:c16="http://schemas.microsoft.com/office/drawing/2014/chart" uri="{C3380CC4-5D6E-409C-BE32-E72D297353CC}">
              <c16:uniqueId val="{00000001-A834-4091-8E51-ED0A6834C30D}"/>
            </c:ext>
          </c:extLst>
        </c:ser>
        <c:dLbls>
          <c:showLegendKey val="0"/>
          <c:showVal val="0"/>
          <c:showCatName val="0"/>
          <c:showSerName val="0"/>
          <c:showPercent val="0"/>
          <c:showBubbleSize val="0"/>
        </c:dLbls>
        <c:marker val="1"/>
        <c:smooth val="0"/>
        <c:axId val="486279384"/>
        <c:axId val="486276640"/>
      </c:lineChart>
      <c:dateAx>
        <c:axId val="486279384"/>
        <c:scaling>
          <c:orientation val="minMax"/>
        </c:scaling>
        <c:delete val="1"/>
        <c:axPos val="b"/>
        <c:numFmt formatCode="&quot;H&quot;yy" sourceLinked="1"/>
        <c:majorTickMark val="none"/>
        <c:minorTickMark val="none"/>
        <c:tickLblPos val="none"/>
        <c:crossAx val="486276640"/>
        <c:crosses val="autoZero"/>
        <c:auto val="1"/>
        <c:lblOffset val="100"/>
        <c:baseTimeUnit val="years"/>
      </c:dateAx>
      <c:valAx>
        <c:axId val="48627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27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416.45</c:v>
                </c:pt>
                <c:pt idx="1">
                  <c:v>416.46</c:v>
                </c:pt>
                <c:pt idx="2">
                  <c:v>405.36</c:v>
                </c:pt>
                <c:pt idx="3">
                  <c:v>364.84</c:v>
                </c:pt>
                <c:pt idx="4">
                  <c:v>340.2</c:v>
                </c:pt>
              </c:numCache>
            </c:numRef>
          </c:val>
          <c:extLst xmlns:c16r2="http://schemas.microsoft.com/office/drawing/2015/06/chart">
            <c:ext xmlns:c16="http://schemas.microsoft.com/office/drawing/2014/chart" uri="{C3380CC4-5D6E-409C-BE32-E72D297353CC}">
              <c16:uniqueId val="{00000000-372C-470E-BA15-9E2B983C28A2}"/>
            </c:ext>
          </c:extLst>
        </c:ser>
        <c:dLbls>
          <c:showLegendKey val="0"/>
          <c:showVal val="0"/>
          <c:showCatName val="0"/>
          <c:showSerName val="0"/>
          <c:showPercent val="0"/>
          <c:showBubbleSize val="0"/>
        </c:dLbls>
        <c:gapWidth val="150"/>
        <c:axId val="486276248"/>
        <c:axId val="48627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xmlns:c16r2="http://schemas.microsoft.com/office/drawing/2015/06/chart">
            <c:ext xmlns:c16="http://schemas.microsoft.com/office/drawing/2014/chart" uri="{C3380CC4-5D6E-409C-BE32-E72D297353CC}">
              <c16:uniqueId val="{00000001-372C-470E-BA15-9E2B983C28A2}"/>
            </c:ext>
          </c:extLst>
        </c:ser>
        <c:dLbls>
          <c:showLegendKey val="0"/>
          <c:showVal val="0"/>
          <c:showCatName val="0"/>
          <c:showSerName val="0"/>
          <c:showPercent val="0"/>
          <c:showBubbleSize val="0"/>
        </c:dLbls>
        <c:marker val="1"/>
        <c:smooth val="0"/>
        <c:axId val="486276248"/>
        <c:axId val="486277032"/>
      </c:lineChart>
      <c:dateAx>
        <c:axId val="486276248"/>
        <c:scaling>
          <c:orientation val="minMax"/>
        </c:scaling>
        <c:delete val="1"/>
        <c:axPos val="b"/>
        <c:numFmt formatCode="&quot;H&quot;yy" sourceLinked="1"/>
        <c:majorTickMark val="none"/>
        <c:minorTickMark val="none"/>
        <c:tickLblPos val="none"/>
        <c:crossAx val="486277032"/>
        <c:crosses val="autoZero"/>
        <c:auto val="1"/>
        <c:lblOffset val="100"/>
        <c:baseTimeUnit val="years"/>
      </c:dateAx>
      <c:valAx>
        <c:axId val="486277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2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468.33</c:v>
                </c:pt>
                <c:pt idx="1">
                  <c:v>449.29</c:v>
                </c:pt>
                <c:pt idx="2">
                  <c:v>417.07</c:v>
                </c:pt>
                <c:pt idx="3">
                  <c:v>415.48</c:v>
                </c:pt>
                <c:pt idx="4">
                  <c:v>441.32</c:v>
                </c:pt>
              </c:numCache>
            </c:numRef>
          </c:val>
          <c:extLst xmlns:c16r2="http://schemas.microsoft.com/office/drawing/2015/06/chart">
            <c:ext xmlns:c16="http://schemas.microsoft.com/office/drawing/2014/chart" uri="{C3380CC4-5D6E-409C-BE32-E72D297353CC}">
              <c16:uniqueId val="{00000000-8FEA-43E7-A22C-69E77C88B673}"/>
            </c:ext>
          </c:extLst>
        </c:ser>
        <c:dLbls>
          <c:showLegendKey val="0"/>
          <c:showVal val="0"/>
          <c:showCatName val="0"/>
          <c:showSerName val="0"/>
          <c:showPercent val="0"/>
          <c:showBubbleSize val="0"/>
        </c:dLbls>
        <c:gapWidth val="150"/>
        <c:axId val="486273112"/>
        <c:axId val="4862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xmlns:c16r2="http://schemas.microsoft.com/office/drawing/2015/06/chart">
            <c:ext xmlns:c16="http://schemas.microsoft.com/office/drawing/2014/chart" uri="{C3380CC4-5D6E-409C-BE32-E72D297353CC}">
              <c16:uniqueId val="{00000001-8FEA-43E7-A22C-69E77C88B673}"/>
            </c:ext>
          </c:extLst>
        </c:ser>
        <c:dLbls>
          <c:showLegendKey val="0"/>
          <c:showVal val="0"/>
          <c:showCatName val="0"/>
          <c:showSerName val="0"/>
          <c:showPercent val="0"/>
          <c:showBubbleSize val="0"/>
        </c:dLbls>
        <c:marker val="1"/>
        <c:smooth val="0"/>
        <c:axId val="486273112"/>
        <c:axId val="486273504"/>
      </c:lineChart>
      <c:dateAx>
        <c:axId val="486273112"/>
        <c:scaling>
          <c:orientation val="minMax"/>
        </c:scaling>
        <c:delete val="1"/>
        <c:axPos val="b"/>
        <c:numFmt formatCode="&quot;H&quot;yy" sourceLinked="1"/>
        <c:majorTickMark val="none"/>
        <c:minorTickMark val="none"/>
        <c:tickLblPos val="none"/>
        <c:crossAx val="486273504"/>
        <c:crosses val="autoZero"/>
        <c:auto val="1"/>
        <c:lblOffset val="100"/>
        <c:baseTimeUnit val="years"/>
      </c:dateAx>
      <c:valAx>
        <c:axId val="48627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2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121.31</c:v>
                </c:pt>
                <c:pt idx="1">
                  <c:v>117.96</c:v>
                </c:pt>
                <c:pt idx="2">
                  <c:v>118.84</c:v>
                </c:pt>
                <c:pt idx="3">
                  <c:v>116.77</c:v>
                </c:pt>
                <c:pt idx="4">
                  <c:v>98.09</c:v>
                </c:pt>
              </c:numCache>
            </c:numRef>
          </c:val>
          <c:extLst xmlns:c16r2="http://schemas.microsoft.com/office/drawing/2015/06/chart">
            <c:ext xmlns:c16="http://schemas.microsoft.com/office/drawing/2014/chart" uri="{C3380CC4-5D6E-409C-BE32-E72D297353CC}">
              <c16:uniqueId val="{00000000-16A5-49D0-AE5C-6EB679738AA4}"/>
            </c:ext>
          </c:extLst>
        </c:ser>
        <c:dLbls>
          <c:showLegendKey val="0"/>
          <c:showVal val="0"/>
          <c:showCatName val="0"/>
          <c:showSerName val="0"/>
          <c:showPercent val="0"/>
          <c:showBubbleSize val="0"/>
        </c:dLbls>
        <c:gapWidth val="150"/>
        <c:axId val="486274288"/>
        <c:axId val="48627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xmlns:c16r2="http://schemas.microsoft.com/office/drawing/2015/06/chart">
            <c:ext xmlns:c16="http://schemas.microsoft.com/office/drawing/2014/chart" uri="{C3380CC4-5D6E-409C-BE32-E72D297353CC}">
              <c16:uniqueId val="{00000001-16A5-49D0-AE5C-6EB679738AA4}"/>
            </c:ext>
          </c:extLst>
        </c:ser>
        <c:dLbls>
          <c:showLegendKey val="0"/>
          <c:showVal val="0"/>
          <c:showCatName val="0"/>
          <c:showSerName val="0"/>
          <c:showPercent val="0"/>
          <c:showBubbleSize val="0"/>
        </c:dLbls>
        <c:marker val="1"/>
        <c:smooth val="0"/>
        <c:axId val="486274288"/>
        <c:axId val="486278600"/>
      </c:lineChart>
      <c:dateAx>
        <c:axId val="486274288"/>
        <c:scaling>
          <c:orientation val="minMax"/>
        </c:scaling>
        <c:delete val="1"/>
        <c:axPos val="b"/>
        <c:numFmt formatCode="&quot;H&quot;yy" sourceLinked="1"/>
        <c:majorTickMark val="none"/>
        <c:minorTickMark val="none"/>
        <c:tickLblPos val="none"/>
        <c:crossAx val="486278600"/>
        <c:crosses val="autoZero"/>
        <c:auto val="1"/>
        <c:lblOffset val="100"/>
        <c:baseTimeUnit val="years"/>
      </c:dateAx>
      <c:valAx>
        <c:axId val="4862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7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131.44</c:v>
                </c:pt>
                <c:pt idx="1">
                  <c:v>135.33000000000001</c:v>
                </c:pt>
                <c:pt idx="2">
                  <c:v>134.12</c:v>
                </c:pt>
                <c:pt idx="3">
                  <c:v>136.79</c:v>
                </c:pt>
                <c:pt idx="4">
                  <c:v>145.88</c:v>
                </c:pt>
              </c:numCache>
            </c:numRef>
          </c:val>
          <c:extLst xmlns:c16r2="http://schemas.microsoft.com/office/drawing/2015/06/chart">
            <c:ext xmlns:c16="http://schemas.microsoft.com/office/drawing/2014/chart" uri="{C3380CC4-5D6E-409C-BE32-E72D297353CC}">
              <c16:uniqueId val="{00000000-9CD5-4750-8A21-8479DAF2ADF5}"/>
            </c:ext>
          </c:extLst>
        </c:ser>
        <c:dLbls>
          <c:showLegendKey val="0"/>
          <c:showVal val="0"/>
          <c:showCatName val="0"/>
          <c:showSerName val="0"/>
          <c:showPercent val="0"/>
          <c:showBubbleSize val="0"/>
        </c:dLbls>
        <c:gapWidth val="150"/>
        <c:axId val="486275856"/>
        <c:axId val="48590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xmlns:c16r2="http://schemas.microsoft.com/office/drawing/2015/06/chart">
            <c:ext xmlns:c16="http://schemas.microsoft.com/office/drawing/2014/chart" uri="{C3380CC4-5D6E-409C-BE32-E72D297353CC}">
              <c16:uniqueId val="{00000001-9CD5-4750-8A21-8479DAF2ADF5}"/>
            </c:ext>
          </c:extLst>
        </c:ser>
        <c:dLbls>
          <c:showLegendKey val="0"/>
          <c:showVal val="0"/>
          <c:showCatName val="0"/>
          <c:showSerName val="0"/>
          <c:showPercent val="0"/>
          <c:showBubbleSize val="0"/>
        </c:dLbls>
        <c:marker val="1"/>
        <c:smooth val="0"/>
        <c:axId val="486275856"/>
        <c:axId val="485902328"/>
      </c:lineChart>
      <c:dateAx>
        <c:axId val="486275856"/>
        <c:scaling>
          <c:orientation val="minMax"/>
        </c:scaling>
        <c:delete val="1"/>
        <c:axPos val="b"/>
        <c:numFmt formatCode="&quot;H&quot;yy" sourceLinked="1"/>
        <c:majorTickMark val="none"/>
        <c:minorTickMark val="none"/>
        <c:tickLblPos val="none"/>
        <c:crossAx val="485902328"/>
        <c:crosses val="autoZero"/>
        <c:auto val="1"/>
        <c:lblOffset val="100"/>
        <c:baseTimeUnit val="years"/>
      </c:dateAx>
      <c:valAx>
        <c:axId val="48590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7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藤岡市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62884</v>
      </c>
      <c r="AM8" s="45"/>
      <c r="AN8" s="45"/>
      <c r="AO8" s="45"/>
      <c r="AP8" s="45"/>
      <c r="AQ8" s="45"/>
      <c r="AR8" s="45"/>
      <c r="AS8" s="45"/>
      <c r="AT8" s="46">
        <f>データ!$S$6</f>
        <v>180.29</v>
      </c>
      <c r="AU8" s="47"/>
      <c r="AV8" s="47"/>
      <c r="AW8" s="47"/>
      <c r="AX8" s="47"/>
      <c r="AY8" s="47"/>
      <c r="AZ8" s="47"/>
      <c r="BA8" s="47"/>
      <c r="BB8" s="48">
        <f>データ!$T$6</f>
        <v>348.79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71.11</v>
      </c>
      <c r="J10" s="47"/>
      <c r="K10" s="47"/>
      <c r="L10" s="47"/>
      <c r="M10" s="47"/>
      <c r="N10" s="47"/>
      <c r="O10" s="81"/>
      <c r="P10" s="48">
        <f>データ!$P$6</f>
        <v>97.68</v>
      </c>
      <c r="Q10" s="48"/>
      <c r="R10" s="48"/>
      <c r="S10" s="48"/>
      <c r="T10" s="48"/>
      <c r="U10" s="48"/>
      <c r="V10" s="48"/>
      <c r="W10" s="45">
        <f>データ!$Q$6</f>
        <v>2840</v>
      </c>
      <c r="X10" s="45"/>
      <c r="Y10" s="45"/>
      <c r="Z10" s="45"/>
      <c r="AA10" s="45"/>
      <c r="AB10" s="45"/>
      <c r="AC10" s="45"/>
      <c r="AD10" s="2"/>
      <c r="AE10" s="2"/>
      <c r="AF10" s="2"/>
      <c r="AG10" s="2"/>
      <c r="AH10" s="2"/>
      <c r="AI10" s="2"/>
      <c r="AJ10" s="2"/>
      <c r="AK10" s="2"/>
      <c r="AL10" s="45">
        <f>データ!$U$6</f>
        <v>61192</v>
      </c>
      <c r="AM10" s="45"/>
      <c r="AN10" s="45"/>
      <c r="AO10" s="45"/>
      <c r="AP10" s="45"/>
      <c r="AQ10" s="45"/>
      <c r="AR10" s="45"/>
      <c r="AS10" s="45"/>
      <c r="AT10" s="46">
        <f>データ!$V$6</f>
        <v>83.9</v>
      </c>
      <c r="AU10" s="47"/>
      <c r="AV10" s="47"/>
      <c r="AW10" s="47"/>
      <c r="AX10" s="47"/>
      <c r="AY10" s="47"/>
      <c r="AZ10" s="47"/>
      <c r="BA10" s="47"/>
      <c r="BB10" s="48">
        <f>データ!$W$6</f>
        <v>729.34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zppxclKObSVI5Us+P641tlc8lOTF/qXDCSgZTNoaIy+mdF9HaINwYqMdsu41RHtBbC3WpTPoibUNrCMB1Yj0g==" saltValue="WYROX7DZgdzdA9XYfkJp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102091</v>
      </c>
      <c r="D6" s="20">
        <f t="shared" si="3"/>
        <v>46</v>
      </c>
      <c r="E6" s="20">
        <f t="shared" si="3"/>
        <v>1</v>
      </c>
      <c r="F6" s="20">
        <f t="shared" si="3"/>
        <v>0</v>
      </c>
      <c r="G6" s="20">
        <f t="shared" si="3"/>
        <v>1</v>
      </c>
      <c r="H6" s="20" t="str">
        <f t="shared" si="3"/>
        <v>群馬県　藤岡市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71.11</v>
      </c>
      <c r="P6" s="21">
        <f t="shared" si="3"/>
        <v>97.68</v>
      </c>
      <c r="Q6" s="21">
        <f t="shared" si="3"/>
        <v>2840</v>
      </c>
      <c r="R6" s="21">
        <f t="shared" si="3"/>
        <v>62884</v>
      </c>
      <c r="S6" s="21">
        <f t="shared" si="3"/>
        <v>180.29</v>
      </c>
      <c r="T6" s="21">
        <f t="shared" si="3"/>
        <v>348.79</v>
      </c>
      <c r="U6" s="21">
        <f t="shared" si="3"/>
        <v>61192</v>
      </c>
      <c r="V6" s="21">
        <f t="shared" si="3"/>
        <v>83.9</v>
      </c>
      <c r="W6" s="21">
        <f t="shared" si="3"/>
        <v>729.34</v>
      </c>
      <c r="X6" s="22">
        <f>IF(X7="",NA(),X7)</f>
        <v>124.72</v>
      </c>
      <c r="Y6" s="22">
        <f t="shared" ref="Y6:AG6" si="4">IF(Y7="",NA(),Y7)</f>
        <v>122.02</v>
      </c>
      <c r="Z6" s="22">
        <f t="shared" si="4"/>
        <v>121.68</v>
      </c>
      <c r="AA6" s="22">
        <f t="shared" si="4"/>
        <v>119.31</v>
      </c>
      <c r="AB6" s="22">
        <f t="shared" si="4"/>
        <v>115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416.45</v>
      </c>
      <c r="AU6" s="22">
        <f t="shared" ref="AU6:BC6" si="6">IF(AU7="",NA(),AU7)</f>
        <v>416.46</v>
      </c>
      <c r="AV6" s="22">
        <f t="shared" si="6"/>
        <v>405.36</v>
      </c>
      <c r="AW6" s="22">
        <f t="shared" si="6"/>
        <v>364.84</v>
      </c>
      <c r="AX6" s="22">
        <f t="shared" si="6"/>
        <v>340.2</v>
      </c>
      <c r="AY6" s="22">
        <f t="shared" si="6"/>
        <v>349.83</v>
      </c>
      <c r="AZ6" s="22">
        <f t="shared" si="6"/>
        <v>360.86</v>
      </c>
      <c r="BA6" s="22">
        <f t="shared" si="6"/>
        <v>350.79</v>
      </c>
      <c r="BB6" s="22">
        <f t="shared" si="6"/>
        <v>354.57</v>
      </c>
      <c r="BC6" s="22">
        <f t="shared" si="6"/>
        <v>357.74</v>
      </c>
      <c r="BD6" s="21" t="str">
        <f>IF(BD7="","",IF(BD7="-","【-】","【"&amp;SUBSTITUTE(TEXT(BD7,"#,##0.00"),"-","△")&amp;"】"))</f>
        <v>【252.29】</v>
      </c>
      <c r="BE6" s="22">
        <f>IF(BE7="",NA(),BE7)</f>
        <v>468.33</v>
      </c>
      <c r="BF6" s="22">
        <f t="shared" ref="BF6:BN6" si="7">IF(BF7="",NA(),BF7)</f>
        <v>449.29</v>
      </c>
      <c r="BG6" s="22">
        <f t="shared" si="7"/>
        <v>417.07</v>
      </c>
      <c r="BH6" s="22">
        <f t="shared" si="7"/>
        <v>415.48</v>
      </c>
      <c r="BI6" s="22">
        <f t="shared" si="7"/>
        <v>441.32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121.31</v>
      </c>
      <c r="BQ6" s="22">
        <f t="shared" ref="BQ6:BY6" si="8">IF(BQ7="",NA(),BQ7)</f>
        <v>117.96</v>
      </c>
      <c r="BR6" s="22">
        <f t="shared" si="8"/>
        <v>118.84</v>
      </c>
      <c r="BS6" s="22">
        <f t="shared" si="8"/>
        <v>116.77</v>
      </c>
      <c r="BT6" s="22">
        <f t="shared" si="8"/>
        <v>98.09</v>
      </c>
      <c r="BU6" s="22">
        <f t="shared" si="8"/>
        <v>103.54</v>
      </c>
      <c r="BV6" s="22">
        <f t="shared" si="8"/>
        <v>103.32</v>
      </c>
      <c r="BW6" s="22">
        <f t="shared" si="8"/>
        <v>100.85</v>
      </c>
      <c r="BX6" s="22">
        <f t="shared" si="8"/>
        <v>103.79</v>
      </c>
      <c r="BY6" s="22">
        <f t="shared" si="8"/>
        <v>98.3</v>
      </c>
      <c r="BZ6" s="21" t="str">
        <f>IF(BZ7="","",IF(BZ7="-","【-】","【"&amp;SUBSTITUTE(TEXT(BZ7,"#,##0.00"),"-","△")&amp;"】"))</f>
        <v>【97.47】</v>
      </c>
      <c r="CA6" s="22">
        <f>IF(CA7="",NA(),CA7)</f>
        <v>131.44</v>
      </c>
      <c r="CB6" s="22">
        <f t="shared" ref="CB6:CJ6" si="9">IF(CB7="",NA(),CB7)</f>
        <v>135.33000000000001</v>
      </c>
      <c r="CC6" s="22">
        <f t="shared" si="9"/>
        <v>134.12</v>
      </c>
      <c r="CD6" s="22">
        <f t="shared" si="9"/>
        <v>136.79</v>
      </c>
      <c r="CE6" s="22">
        <f t="shared" si="9"/>
        <v>145.88</v>
      </c>
      <c r="CF6" s="22">
        <f t="shared" si="9"/>
        <v>167.46</v>
      </c>
      <c r="CG6" s="22">
        <f t="shared" si="9"/>
        <v>168.56</v>
      </c>
      <c r="CH6" s="22">
        <f t="shared" si="9"/>
        <v>167.1</v>
      </c>
      <c r="CI6" s="22">
        <f t="shared" si="9"/>
        <v>167.86</v>
      </c>
      <c r="CJ6" s="22">
        <f t="shared" si="9"/>
        <v>173.68</v>
      </c>
      <c r="CK6" s="21" t="str">
        <f>IF(CK7="","",IF(CK7="-","【-】","【"&amp;SUBSTITUTE(TEXT(CK7,"#,##0.00"),"-","△")&amp;"】"))</f>
        <v>【174.75】</v>
      </c>
      <c r="CL6" s="22">
        <f>IF(CL7="",NA(),CL7)</f>
        <v>60.82</v>
      </c>
      <c r="CM6" s="22">
        <f t="shared" ref="CM6:CU6" si="10">IF(CM7="",NA(),CM7)</f>
        <v>60.37</v>
      </c>
      <c r="CN6" s="22">
        <f t="shared" si="10"/>
        <v>60.98</v>
      </c>
      <c r="CO6" s="22">
        <f t="shared" si="10"/>
        <v>59.26</v>
      </c>
      <c r="CP6" s="22">
        <f t="shared" si="10"/>
        <v>58.17</v>
      </c>
      <c r="CQ6" s="22">
        <f t="shared" si="10"/>
        <v>59.46</v>
      </c>
      <c r="CR6" s="22">
        <f t="shared" si="10"/>
        <v>59.51</v>
      </c>
      <c r="CS6" s="22">
        <f t="shared" si="10"/>
        <v>59.91</v>
      </c>
      <c r="CT6" s="22">
        <f t="shared" si="10"/>
        <v>59.4</v>
      </c>
      <c r="CU6" s="22">
        <f t="shared" si="10"/>
        <v>59.24</v>
      </c>
      <c r="CV6" s="21" t="str">
        <f>IF(CV7="","",IF(CV7="-","【-】","【"&amp;SUBSTITUTE(TEXT(CV7,"#,##0.00"),"-","△")&amp;"】"))</f>
        <v>【59.97】</v>
      </c>
      <c r="CW6" s="22">
        <f>IF(CW7="",NA(),CW7)</f>
        <v>85</v>
      </c>
      <c r="CX6" s="22">
        <f t="shared" ref="CX6:DF6" si="11">IF(CX7="",NA(),CX7)</f>
        <v>83.74</v>
      </c>
      <c r="CY6" s="22">
        <f t="shared" si="11"/>
        <v>83.72</v>
      </c>
      <c r="CZ6" s="22">
        <f t="shared" si="11"/>
        <v>85.78</v>
      </c>
      <c r="DA6" s="22">
        <f t="shared" si="11"/>
        <v>86.14</v>
      </c>
      <c r="DB6" s="22">
        <f t="shared" si="11"/>
        <v>87.41</v>
      </c>
      <c r="DC6" s="22">
        <f t="shared" si="11"/>
        <v>87.08</v>
      </c>
      <c r="DD6" s="22">
        <f t="shared" si="11"/>
        <v>87.26</v>
      </c>
      <c r="DE6" s="22">
        <f t="shared" si="11"/>
        <v>87.57</v>
      </c>
      <c r="DF6" s="22">
        <f t="shared" si="11"/>
        <v>87.26</v>
      </c>
      <c r="DG6" s="21" t="str">
        <f>IF(DG7="","",IF(DG7="-","【-】","【"&amp;SUBSTITUTE(TEXT(DG7,"#,##0.00"),"-","△")&amp;"】"))</f>
        <v>【89.76】</v>
      </c>
      <c r="DH6" s="22">
        <f>IF(DH7="",NA(),DH7)</f>
        <v>49.61</v>
      </c>
      <c r="DI6" s="22">
        <f t="shared" ref="DI6:DQ6" si="12">IF(DI7="",NA(),DI7)</f>
        <v>50.85</v>
      </c>
      <c r="DJ6" s="22">
        <f t="shared" si="12"/>
        <v>52.4</v>
      </c>
      <c r="DK6" s="22">
        <f t="shared" si="12"/>
        <v>52.03</v>
      </c>
      <c r="DL6" s="22">
        <f t="shared" si="12"/>
        <v>53.63</v>
      </c>
      <c r="DM6" s="22">
        <f t="shared" si="12"/>
        <v>47.62</v>
      </c>
      <c r="DN6" s="22">
        <f t="shared" si="12"/>
        <v>48.55</v>
      </c>
      <c r="DO6" s="22">
        <f t="shared" si="12"/>
        <v>49.2</v>
      </c>
      <c r="DP6" s="22">
        <f t="shared" si="12"/>
        <v>50.01</v>
      </c>
      <c r="DQ6" s="22">
        <f t="shared" si="12"/>
        <v>50.99</v>
      </c>
      <c r="DR6" s="21" t="str">
        <f>IF(DR7="","",IF(DR7="-","【-】","【"&amp;SUBSTITUTE(TEXT(DR7,"#,##0.00"),"-","△")&amp;"】"))</f>
        <v>【51.51】</v>
      </c>
      <c r="DS6" s="22">
        <f>IF(DS7="",NA(),DS7)</f>
        <v>0.62</v>
      </c>
      <c r="DT6" s="22">
        <f t="shared" ref="DT6:EB6" si="13">IF(DT7="",NA(),DT7)</f>
        <v>2.4900000000000002</v>
      </c>
      <c r="DU6" s="22">
        <f t="shared" si="13"/>
        <v>3.57</v>
      </c>
      <c r="DV6" s="22">
        <f t="shared" si="13"/>
        <v>3.56</v>
      </c>
      <c r="DW6" s="22">
        <f t="shared" si="13"/>
        <v>6.91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0.54</v>
      </c>
      <c r="EE6" s="22">
        <f t="shared" ref="EE6:EM6" si="14">IF(EE7="",NA(),EE7)</f>
        <v>0.52</v>
      </c>
      <c r="EF6" s="22">
        <f t="shared" si="14"/>
        <v>0.43</v>
      </c>
      <c r="EG6" s="22">
        <f t="shared" si="14"/>
        <v>0.25</v>
      </c>
      <c r="EH6" s="22">
        <f t="shared" si="14"/>
        <v>0.19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102091</v>
      </c>
      <c r="D7" s="24">
        <v>46</v>
      </c>
      <c r="E7" s="24">
        <v>1</v>
      </c>
      <c r="F7" s="24">
        <v>0</v>
      </c>
      <c r="G7" s="24">
        <v>1</v>
      </c>
      <c r="H7" s="24" t="s">
        <v>93</v>
      </c>
      <c r="I7" s="24" t="s">
        <v>94</v>
      </c>
      <c r="J7" s="24" t="s">
        <v>95</v>
      </c>
      <c r="K7" s="24" t="s">
        <v>96</v>
      </c>
      <c r="L7" s="24" t="s">
        <v>97</v>
      </c>
      <c r="M7" s="24" t="s">
        <v>98</v>
      </c>
      <c r="N7" s="25" t="s">
        <v>99</v>
      </c>
      <c r="O7" s="25">
        <v>71.11</v>
      </c>
      <c r="P7" s="25">
        <v>97.68</v>
      </c>
      <c r="Q7" s="25">
        <v>2840</v>
      </c>
      <c r="R7" s="25">
        <v>62884</v>
      </c>
      <c r="S7" s="25">
        <v>180.29</v>
      </c>
      <c r="T7" s="25">
        <v>348.79</v>
      </c>
      <c r="U7" s="25">
        <v>61192</v>
      </c>
      <c r="V7" s="25">
        <v>83.9</v>
      </c>
      <c r="W7" s="25">
        <v>729.34</v>
      </c>
      <c r="X7" s="25">
        <v>124.72</v>
      </c>
      <c r="Y7" s="25">
        <v>122.02</v>
      </c>
      <c r="Z7" s="25">
        <v>121.68</v>
      </c>
      <c r="AA7" s="25">
        <v>119.31</v>
      </c>
      <c r="AB7" s="25">
        <v>115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416.45</v>
      </c>
      <c r="AU7" s="25">
        <v>416.46</v>
      </c>
      <c r="AV7" s="25">
        <v>405.36</v>
      </c>
      <c r="AW7" s="25">
        <v>364.84</v>
      </c>
      <c r="AX7" s="25">
        <v>340.2</v>
      </c>
      <c r="AY7" s="25">
        <v>349.83</v>
      </c>
      <c r="AZ7" s="25">
        <v>360.86</v>
      </c>
      <c r="BA7" s="25">
        <v>350.79</v>
      </c>
      <c r="BB7" s="25">
        <v>354.57</v>
      </c>
      <c r="BC7" s="25">
        <v>357.74</v>
      </c>
      <c r="BD7" s="25">
        <v>252.29</v>
      </c>
      <c r="BE7" s="25">
        <v>468.33</v>
      </c>
      <c r="BF7" s="25">
        <v>449.29</v>
      </c>
      <c r="BG7" s="25">
        <v>417.07</v>
      </c>
      <c r="BH7" s="25">
        <v>415.48</v>
      </c>
      <c r="BI7" s="25">
        <v>441.32</v>
      </c>
      <c r="BJ7" s="25">
        <v>314.87</v>
      </c>
      <c r="BK7" s="25">
        <v>309.27999999999997</v>
      </c>
      <c r="BL7" s="25">
        <v>322.92</v>
      </c>
      <c r="BM7" s="25">
        <v>303.45999999999998</v>
      </c>
      <c r="BN7" s="25">
        <v>307.27999999999997</v>
      </c>
      <c r="BO7" s="25">
        <v>268.07</v>
      </c>
      <c r="BP7" s="25">
        <v>121.31</v>
      </c>
      <c r="BQ7" s="25">
        <v>117.96</v>
      </c>
      <c r="BR7" s="25">
        <v>118.84</v>
      </c>
      <c r="BS7" s="25">
        <v>116.77</v>
      </c>
      <c r="BT7" s="25">
        <v>98.09</v>
      </c>
      <c r="BU7" s="25">
        <v>103.54</v>
      </c>
      <c r="BV7" s="25">
        <v>103.32</v>
      </c>
      <c r="BW7" s="25">
        <v>100.85</v>
      </c>
      <c r="BX7" s="25">
        <v>103.79</v>
      </c>
      <c r="BY7" s="25">
        <v>98.3</v>
      </c>
      <c r="BZ7" s="25">
        <v>97.47</v>
      </c>
      <c r="CA7" s="25">
        <v>131.44</v>
      </c>
      <c r="CB7" s="25">
        <v>135.33000000000001</v>
      </c>
      <c r="CC7" s="25">
        <v>134.12</v>
      </c>
      <c r="CD7" s="25">
        <v>136.79</v>
      </c>
      <c r="CE7" s="25">
        <v>145.88</v>
      </c>
      <c r="CF7" s="25">
        <v>167.46</v>
      </c>
      <c r="CG7" s="25">
        <v>168.56</v>
      </c>
      <c r="CH7" s="25">
        <v>167.1</v>
      </c>
      <c r="CI7" s="25">
        <v>167.86</v>
      </c>
      <c r="CJ7" s="25">
        <v>173.68</v>
      </c>
      <c r="CK7" s="25">
        <v>174.75</v>
      </c>
      <c r="CL7" s="25">
        <v>60.82</v>
      </c>
      <c r="CM7" s="25">
        <v>60.37</v>
      </c>
      <c r="CN7" s="25">
        <v>60.98</v>
      </c>
      <c r="CO7" s="25">
        <v>59.26</v>
      </c>
      <c r="CP7" s="25">
        <v>58.17</v>
      </c>
      <c r="CQ7" s="25">
        <v>59.46</v>
      </c>
      <c r="CR7" s="25">
        <v>59.51</v>
      </c>
      <c r="CS7" s="25">
        <v>59.91</v>
      </c>
      <c r="CT7" s="25">
        <v>59.4</v>
      </c>
      <c r="CU7" s="25">
        <v>59.24</v>
      </c>
      <c r="CV7" s="25">
        <v>59.97</v>
      </c>
      <c r="CW7" s="25">
        <v>85</v>
      </c>
      <c r="CX7" s="25">
        <v>83.74</v>
      </c>
      <c r="CY7" s="25">
        <v>83.72</v>
      </c>
      <c r="CZ7" s="25">
        <v>85.78</v>
      </c>
      <c r="DA7" s="25">
        <v>86.14</v>
      </c>
      <c r="DB7" s="25">
        <v>87.41</v>
      </c>
      <c r="DC7" s="25">
        <v>87.08</v>
      </c>
      <c r="DD7" s="25">
        <v>87.26</v>
      </c>
      <c r="DE7" s="25">
        <v>87.57</v>
      </c>
      <c r="DF7" s="25">
        <v>87.26</v>
      </c>
      <c r="DG7" s="25">
        <v>89.76</v>
      </c>
      <c r="DH7" s="25">
        <v>49.61</v>
      </c>
      <c r="DI7" s="25">
        <v>50.85</v>
      </c>
      <c r="DJ7" s="25">
        <v>52.4</v>
      </c>
      <c r="DK7" s="25">
        <v>52.03</v>
      </c>
      <c r="DL7" s="25">
        <v>53.63</v>
      </c>
      <c r="DM7" s="25">
        <v>47.62</v>
      </c>
      <c r="DN7" s="25">
        <v>48.55</v>
      </c>
      <c r="DO7" s="25">
        <v>49.2</v>
      </c>
      <c r="DP7" s="25">
        <v>50.01</v>
      </c>
      <c r="DQ7" s="25">
        <v>50.99</v>
      </c>
      <c r="DR7" s="25">
        <v>51.51</v>
      </c>
      <c r="DS7" s="25">
        <v>0.62</v>
      </c>
      <c r="DT7" s="25">
        <v>2.4900000000000002</v>
      </c>
      <c r="DU7" s="25">
        <v>3.57</v>
      </c>
      <c r="DV7" s="25">
        <v>3.56</v>
      </c>
      <c r="DW7" s="25">
        <v>6.91</v>
      </c>
      <c r="DX7" s="25">
        <v>16.27</v>
      </c>
      <c r="DY7" s="25">
        <v>17.11</v>
      </c>
      <c r="DZ7" s="25">
        <v>18.329999999999998</v>
      </c>
      <c r="EA7" s="25">
        <v>20.27</v>
      </c>
      <c r="EB7" s="25">
        <v>21.69</v>
      </c>
      <c r="EC7" s="25">
        <v>23.75</v>
      </c>
      <c r="ED7" s="25">
        <v>0.54</v>
      </c>
      <c r="EE7" s="25">
        <v>0.52</v>
      </c>
      <c r="EF7" s="25">
        <v>0.43</v>
      </c>
      <c r="EG7" s="25">
        <v>0.25</v>
      </c>
      <c r="EH7" s="25">
        <v>0.19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user102</dc:creator>
  <cp:keywords/>
  <dc:description/>
  <cp:lastModifiedBy>user102</cp:lastModifiedBy>
  <cp:lastPrinted>2024-04-02T02:37:38Z</cp:lastPrinted>
  <dcterms:created xsi:type="dcterms:W3CDTF">2023-12-05T00:50:45Z</dcterms:created>
  <dcterms:modified xsi:type="dcterms:W3CDTF">2024-04-02T02:38:56Z</dcterms:modified>
  <cp:category/>
</cp:coreProperties>
</file>